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O:\Research\RO\RODATA\GRANTS\GRANTS 2017\(3) NHMRC\(1) Courtney's Resources\"/>
    </mc:Choice>
  </mc:AlternateContent>
  <xr:revisionPtr revIDLastSave="0" documentId="13_ncr:1_{80E3451A-3F0D-4333-A13F-73C986B0CCD8}" xr6:coauthVersionLast="40" xr6:coauthVersionMax="40" xr10:uidLastSave="{00000000-0000-0000-0000-000000000000}"/>
  <bookViews>
    <workbookView xWindow="28680" yWindow="-120" windowWidth="29040" windowHeight="15840" activeTab="2" xr2:uid="{00000000-000D-0000-FFFF-FFFF00000000}"/>
  </bookViews>
  <sheets>
    <sheet name="1. Budget Summary" sheetId="9" r:id="rId1"/>
    <sheet name="2. NHMRC Budget Contribution" sheetId="1" r:id="rId2"/>
    <sheet name="3. PSP Rates" sheetId="2" r:id="rId3"/>
    <sheet name="4. MQ Casual Staff Rates" sheetId="3" r:id="rId4"/>
  </sheets>
  <definedNames>
    <definedName name="_xlnm._FilterDatabase" localSheetId="1" hidden="1">'2. NHMRC Budget Contribution'!$F$6:$K$18</definedName>
    <definedName name="Academic">'4. MQ Casual Staff Rates'!$F$2:$F$4</definedName>
    <definedName name="Academic_Professional">'4. MQ Casual Staff Rates'!$E$2:$F$42</definedName>
    <definedName name="Cash_InKind">'3. PSP Rates'!$G$2:$G$3</definedName>
    <definedName name="Casual_Academic">'4. MQ Casual Staff Rates'!$B$2:$B$4</definedName>
    <definedName name="Casual_Professional">'4. MQ Casual Staff Rates'!$C$2:$C$39</definedName>
    <definedName name="Professional">'4. MQ Casual Staff Rates'!$F$5:$F$42</definedName>
    <definedName name="PSPLevels">'3. PSP Rates'!$A$2:$A$6</definedName>
    <definedName name="Type_of_Appt">'4. MQ Casual Staff Rates'!$A$2:$A$3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9" l="1"/>
  <c r="G18" i="9"/>
  <c r="G17" i="9"/>
  <c r="F20" i="9"/>
  <c r="F19" i="9"/>
  <c r="F18" i="9"/>
  <c r="F17" i="9"/>
  <c r="F16" i="9"/>
  <c r="F15" i="9"/>
  <c r="F14" i="9"/>
  <c r="E19" i="9"/>
  <c r="E18" i="9"/>
  <c r="E17" i="9"/>
  <c r="D19" i="9"/>
  <c r="D18" i="9"/>
  <c r="D17" i="9"/>
  <c r="C19" i="9"/>
  <c r="C18" i="9"/>
  <c r="C17" i="9"/>
  <c r="B19" i="9"/>
  <c r="B18" i="9"/>
  <c r="B17" i="9"/>
  <c r="AM36" i="1" l="1"/>
  <c r="AM37" i="1"/>
  <c r="AM38" i="1"/>
  <c r="AM39" i="1"/>
  <c r="AM35" i="1"/>
  <c r="AF36" i="1"/>
  <c r="AF37" i="1"/>
  <c r="AF38" i="1"/>
  <c r="AF39" i="1"/>
  <c r="AF35" i="1"/>
  <c r="Y35" i="1"/>
  <c r="Y36" i="1"/>
  <c r="Y37" i="1"/>
  <c r="Y38" i="1"/>
  <c r="Y39" i="1"/>
  <c r="R36" i="1"/>
  <c r="R37" i="1"/>
  <c r="R38" i="1"/>
  <c r="R39" i="1"/>
  <c r="R35" i="1"/>
  <c r="AM64" i="1"/>
  <c r="AM53" i="1"/>
  <c r="AF64" i="1"/>
  <c r="AF53" i="1"/>
  <c r="Y64" i="1"/>
  <c r="Y53" i="1"/>
  <c r="R64" i="1"/>
  <c r="R53" i="1"/>
  <c r="K64" i="1"/>
  <c r="K53" i="1"/>
  <c r="AM40" i="1" l="1"/>
  <c r="AF40" i="1"/>
  <c r="Y40" i="1"/>
  <c r="R40" i="1"/>
  <c r="K35" i="1"/>
  <c r="K36" i="1"/>
  <c r="K37" i="1"/>
  <c r="K38" i="1"/>
  <c r="K39" i="1"/>
  <c r="K40" i="1" l="1"/>
  <c r="AM23" i="1"/>
  <c r="AM24" i="1"/>
  <c r="AM25" i="1"/>
  <c r="AM26" i="1"/>
  <c r="AM27" i="1"/>
  <c r="AM28" i="1"/>
  <c r="AM29" i="1"/>
  <c r="AM30" i="1"/>
  <c r="AM31" i="1"/>
  <c r="AM22" i="1"/>
  <c r="AF23" i="1"/>
  <c r="AF24" i="1"/>
  <c r="AF25" i="1"/>
  <c r="AF26" i="1"/>
  <c r="AF27" i="1"/>
  <c r="AF28" i="1"/>
  <c r="AF29" i="1"/>
  <c r="AF30" i="1"/>
  <c r="AF31" i="1"/>
  <c r="AF22" i="1"/>
  <c r="Y23" i="1"/>
  <c r="Y24" i="1"/>
  <c r="Y25" i="1"/>
  <c r="Y26" i="1"/>
  <c r="Y27" i="1"/>
  <c r="Y28" i="1"/>
  <c r="Y29" i="1"/>
  <c r="Y30" i="1"/>
  <c r="Y31" i="1"/>
  <c r="Y22" i="1"/>
  <c r="R23" i="1"/>
  <c r="R24" i="1"/>
  <c r="R25" i="1"/>
  <c r="R26" i="1"/>
  <c r="R27" i="1"/>
  <c r="R28" i="1"/>
  <c r="R29" i="1"/>
  <c r="R30" i="1"/>
  <c r="R31" i="1"/>
  <c r="R22" i="1"/>
  <c r="K23" i="1"/>
  <c r="K24" i="1"/>
  <c r="K25" i="1"/>
  <c r="K26" i="1"/>
  <c r="K27" i="1"/>
  <c r="K28" i="1"/>
  <c r="K29" i="1"/>
  <c r="K30" i="1"/>
  <c r="K31" i="1"/>
  <c r="K22" i="1"/>
  <c r="AM9" i="1"/>
  <c r="AM10" i="1"/>
  <c r="AM11" i="1"/>
  <c r="AM12" i="1"/>
  <c r="AM13" i="1"/>
  <c r="AM14" i="1"/>
  <c r="AM15" i="1"/>
  <c r="AM16" i="1"/>
  <c r="AM17" i="1"/>
  <c r="AM8" i="1"/>
  <c r="AF9" i="1"/>
  <c r="AF10" i="1"/>
  <c r="AF11" i="1"/>
  <c r="AF12" i="1"/>
  <c r="AF13" i="1"/>
  <c r="AF14" i="1"/>
  <c r="AF15" i="1"/>
  <c r="AF16" i="1"/>
  <c r="AF17" i="1"/>
  <c r="AF8" i="1"/>
  <c r="Y8" i="1"/>
  <c r="K14" i="1"/>
  <c r="Y9" i="1"/>
  <c r="Y10" i="1"/>
  <c r="Y11" i="1"/>
  <c r="Y12" i="1"/>
  <c r="Y13" i="1"/>
  <c r="Y14" i="1"/>
  <c r="Y15" i="1"/>
  <c r="Y16" i="1"/>
  <c r="Y17" i="1"/>
  <c r="R9" i="1"/>
  <c r="R8" i="1"/>
  <c r="R10" i="1"/>
  <c r="R11" i="1"/>
  <c r="R12" i="1"/>
  <c r="R13" i="1"/>
  <c r="R14" i="1"/>
  <c r="R15" i="1"/>
  <c r="R16" i="1"/>
  <c r="R17" i="1"/>
  <c r="K8" i="1"/>
  <c r="K9" i="1"/>
  <c r="K10" i="1"/>
  <c r="K11" i="1"/>
  <c r="K12" i="1"/>
  <c r="K13" i="1"/>
  <c r="K15" i="1"/>
  <c r="K16" i="1"/>
  <c r="K17" i="1"/>
  <c r="R18" i="1" l="1"/>
  <c r="C15" i="9" s="1"/>
  <c r="Y18" i="1"/>
  <c r="D15" i="9" s="1"/>
  <c r="AF18" i="1"/>
  <c r="E15" i="9" s="1"/>
  <c r="K32" i="1"/>
  <c r="Y32" i="1"/>
  <c r="AM32" i="1"/>
  <c r="AM55" i="1" s="1"/>
  <c r="K18" i="1"/>
  <c r="B15" i="9" s="1"/>
  <c r="AM18" i="1"/>
  <c r="R32" i="1"/>
  <c r="AF32" i="1"/>
  <c r="AM66" i="1"/>
  <c r="AF66" i="1"/>
  <c r="Y66" i="1"/>
  <c r="R66" i="1"/>
  <c r="K66" i="1"/>
  <c r="K55" i="1" l="1"/>
  <c r="K68" i="1" s="1"/>
  <c r="B14" i="9" s="1"/>
  <c r="B16" i="9"/>
  <c r="B20" i="9" s="1"/>
  <c r="AF55" i="1"/>
  <c r="AF68" i="1" s="1"/>
  <c r="E14" i="9" s="1"/>
  <c r="E16" i="9"/>
  <c r="E20" i="9" s="1"/>
  <c r="G15" i="9"/>
  <c r="R55" i="1"/>
  <c r="R68" i="1" s="1"/>
  <c r="C14" i="9" s="1"/>
  <c r="C16" i="9"/>
  <c r="C20" i="9" s="1"/>
  <c r="Y55" i="1"/>
  <c r="Y68" i="1" s="1"/>
  <c r="D14" i="9" s="1"/>
  <c r="D16" i="9"/>
  <c r="D20" i="9" s="1"/>
  <c r="AM68" i="1"/>
  <c r="AM4" i="1"/>
  <c r="Y4" i="1" l="1"/>
  <c r="R4" i="1"/>
  <c r="G16" i="9"/>
  <c r="G20" i="9" s="1"/>
  <c r="G14" i="9"/>
  <c r="AF4" i="1"/>
  <c r="K4" i="1"/>
  <c r="C4" i="1" l="1"/>
</calcChain>
</file>

<file path=xl/sharedStrings.xml><?xml version="1.0" encoding="utf-8"?>
<sst xmlns="http://schemas.openxmlformats.org/spreadsheetml/2006/main" count="520" uniqueCount="157">
  <si>
    <t>Name of Investigator(s):</t>
  </si>
  <si>
    <t>Grant Title:</t>
  </si>
  <si>
    <t>Casual_Academic</t>
  </si>
  <si>
    <t>Casual_Professional</t>
  </si>
  <si>
    <t>Type</t>
  </si>
  <si>
    <t>Level &amp; Step</t>
  </si>
  <si>
    <t>Level A Step 2</t>
  </si>
  <si>
    <t>H01 Step 1</t>
  </si>
  <si>
    <t>Level A Step 6</t>
  </si>
  <si>
    <t>H01 Step 2</t>
  </si>
  <si>
    <t>Level B Step 2</t>
  </si>
  <si>
    <t>H01 Step 3</t>
  </si>
  <si>
    <t>H02 Step 1</t>
  </si>
  <si>
    <t>H02 Step 2</t>
  </si>
  <si>
    <t>H02 Step 3</t>
  </si>
  <si>
    <t>H03 Step 1</t>
  </si>
  <si>
    <t>H03 Step 2</t>
  </si>
  <si>
    <t>H03 Step 3</t>
  </si>
  <si>
    <t>H03 Step 4</t>
  </si>
  <si>
    <t>H04 Step 1</t>
  </si>
  <si>
    <t>H04 Step 2</t>
  </si>
  <si>
    <t>H04 Step 3</t>
  </si>
  <si>
    <t>H05 Step 1</t>
  </si>
  <si>
    <t>H05 Step 2</t>
  </si>
  <si>
    <t>H05 Step 3</t>
  </si>
  <si>
    <t>H05 Step 4</t>
  </si>
  <si>
    <t>H06 Step 1</t>
  </si>
  <si>
    <t>H06 Step 2</t>
  </si>
  <si>
    <t>H06 Step 3</t>
  </si>
  <si>
    <t>H07 Step 1</t>
  </si>
  <si>
    <t>H07 Step 2</t>
  </si>
  <si>
    <t>H07 Step 3</t>
  </si>
  <si>
    <t>H08 Step 1</t>
  </si>
  <si>
    <t>H08 Step 2</t>
  </si>
  <si>
    <t>H08 Step 3</t>
  </si>
  <si>
    <t>H09 Step 1</t>
  </si>
  <si>
    <t>H09 Step 2</t>
  </si>
  <si>
    <t>H10 Step 1</t>
  </si>
  <si>
    <t>H10 Step 2</t>
  </si>
  <si>
    <t>H10 Step 3</t>
  </si>
  <si>
    <t>H10 Step 4</t>
  </si>
  <si>
    <t>H10 Step 5</t>
  </si>
  <si>
    <t>H10 Step 6</t>
  </si>
  <si>
    <t>H10 Step 7</t>
  </si>
  <si>
    <t>H10 Step 8</t>
  </si>
  <si>
    <t>H10 Step 9</t>
  </si>
  <si>
    <t>H10 Step 10</t>
  </si>
  <si>
    <t>PSP2</t>
  </si>
  <si>
    <t>PSP3</t>
  </si>
  <si>
    <t>PSP4</t>
  </si>
  <si>
    <t>PSP5</t>
  </si>
  <si>
    <t>1FTE per annum</t>
  </si>
  <si>
    <t>PSP Level Descriptor</t>
  </si>
  <si>
    <t>Technical support - non-graduate personnel</t>
  </si>
  <si>
    <t>Junior graduate research assistant; or junior graduate nurse, midwife or allied health professional; or junior data manager/data analyst</t>
  </si>
  <si>
    <t>Experienced graduate research assistant/junior postdoctoral research officer; or experienced graduate nurse, midwife or allied health professional; or experienced data manager/analyst</t>
  </si>
  <si>
    <t>Experienced postdoctoral researcher (i.e., a researcher who may be considered as a named investigator on the research application and/or approaching the NHMRC CDF scheme or equivalent), or clinician without specialist qualifications</t>
  </si>
  <si>
    <t>Senior experienced postdoctoral researcher (i.e., a researcher who would normally be considered as a named investigator on the research application and is more than 10yrs post-doctoral and/or would be expected to have applied for or held an NHMRC CDF (formerly CDA) or equivalent)</t>
  </si>
  <si>
    <t>Year 1 Total Cost:</t>
  </si>
  <si>
    <t>Chief Investigator Salary</t>
  </si>
  <si>
    <t>Full or Part Time</t>
  </si>
  <si>
    <t>PSP Level</t>
  </si>
  <si>
    <t>FTE (range: 0-1)</t>
  </si>
  <si>
    <t>Annual Salary</t>
  </si>
  <si>
    <t>CIA</t>
  </si>
  <si>
    <t>CIB</t>
  </si>
  <si>
    <t>CIC</t>
  </si>
  <si>
    <t>CID</t>
  </si>
  <si>
    <t>CIE</t>
  </si>
  <si>
    <t>CIF</t>
  </si>
  <si>
    <t>CIG</t>
  </si>
  <si>
    <t>CIH</t>
  </si>
  <si>
    <t>CII</t>
  </si>
  <si>
    <t>CIJ</t>
  </si>
  <si>
    <t>Direct Research Costs (DRC)</t>
  </si>
  <si>
    <t>PSP/TSS 1</t>
  </si>
  <si>
    <t>PSP/TSS (Full or Part Time)</t>
  </si>
  <si>
    <t>PSP/TSS 2</t>
  </si>
  <si>
    <t>PSP/TSS 3</t>
  </si>
  <si>
    <t>PSP/TSS 4</t>
  </si>
  <si>
    <t>PSP/TSS 5</t>
  </si>
  <si>
    <t>PSP/TSS 6</t>
  </si>
  <si>
    <t>PSP/TSS 7</t>
  </si>
  <si>
    <t>PSP/TSS 8</t>
  </si>
  <si>
    <t>PSP/TSS 9</t>
  </si>
  <si>
    <t>PSP/TSS 10</t>
  </si>
  <si>
    <t>Casual</t>
  </si>
  <si>
    <t>Academic/Professional</t>
  </si>
  <si>
    <t>Number of Hours</t>
  </si>
  <si>
    <t>On-costs (30%)</t>
  </si>
  <si>
    <t>Casual 1</t>
  </si>
  <si>
    <t>Casual 2</t>
  </si>
  <si>
    <t>Casual 3</t>
  </si>
  <si>
    <t>Casual 4</t>
  </si>
  <si>
    <t>Casual 5</t>
  </si>
  <si>
    <t>Other DRC's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</si>
  <si>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</si>
  <si>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</si>
  <si>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</si>
  <si>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</si>
  <si>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</si>
  <si>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</si>
  <si>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</si>
  <si>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</si>
  <si>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</si>
  <si>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</si>
  <si>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Cost Type</t>
  </si>
  <si>
    <t>Annual Cost</t>
  </si>
  <si>
    <t>Cost per Item</t>
  </si>
  <si>
    <t>No. Required in Year 1</t>
  </si>
  <si>
    <t>Equipment</t>
  </si>
  <si>
    <t>Item</t>
  </si>
  <si>
    <t>Year 1 DRC Total:</t>
  </si>
  <si>
    <t>Year 1 Equipment Total:</t>
  </si>
  <si>
    <t>Year 1 Chief Investigator Salary Total:</t>
  </si>
  <si>
    <t>Year 2 Total Cost:</t>
  </si>
  <si>
    <t>Year 2 Chief Investigator Salary Total:</t>
  </si>
  <si>
    <t>Year 2 DRC Total:</t>
  </si>
  <si>
    <t>Year 2 Equipment Total:</t>
  </si>
  <si>
    <t>Year 3 Total Cost:</t>
  </si>
  <si>
    <t>Year 3 Chief Investigator Salary Total:</t>
  </si>
  <si>
    <t>Year 3 DRC Total:</t>
  </si>
  <si>
    <t>Year 3 Equipment Total:</t>
  </si>
  <si>
    <t>Year 4 Total Cost:</t>
  </si>
  <si>
    <t>Year 4 Chief Investigator Salary Total:</t>
  </si>
  <si>
    <t>Year 4 DRC Total:</t>
  </si>
  <si>
    <t>Year 4 Equipment Total:</t>
  </si>
  <si>
    <t>Year 5 Total Cost:</t>
  </si>
  <si>
    <t>Year 5 Chief Investigator Salary Total:</t>
  </si>
  <si>
    <t>Year 5 DRC Total:</t>
  </si>
  <si>
    <t>Year 5 Equipment Total:</t>
  </si>
  <si>
    <t>PSP1/TSS</t>
  </si>
  <si>
    <t>TOTAL NHMRC FUNDING REQUEST:</t>
  </si>
  <si>
    <t>Project Cost Summary:</t>
  </si>
  <si>
    <t>Source</t>
  </si>
  <si>
    <t>Year 1</t>
  </si>
  <si>
    <t>Year 2</t>
  </si>
  <si>
    <t>Year 3</t>
  </si>
  <si>
    <t>Year 4</t>
  </si>
  <si>
    <t>Year 5</t>
  </si>
  <si>
    <t>TOTAL</t>
  </si>
  <si>
    <t>TOTAL PROJECT COST</t>
  </si>
  <si>
    <t>NHMRC</t>
  </si>
  <si>
    <t>Cash</t>
  </si>
  <si>
    <t>In-Kind</t>
  </si>
  <si>
    <t>For funding commencing in 2020 (excluding on-costs)</t>
  </si>
  <si>
    <t>CI Salary</t>
  </si>
  <si>
    <t>PSP/TSS Salary</t>
  </si>
  <si>
    <t>DRC - Casual salary</t>
  </si>
  <si>
    <t>DRC - other costs</t>
  </si>
  <si>
    <t>YEAR 1 - 2020</t>
  </si>
  <si>
    <t>YEAR 2 - 2021</t>
  </si>
  <si>
    <t>YEAR 3 - 2022</t>
  </si>
  <si>
    <t>YEAR 4 - 2023</t>
  </si>
  <si>
    <t>YEAR 5 - 2024</t>
  </si>
  <si>
    <t>Budget Calculations for NHMRC CTCS Grant for Funding Commencing 1 January 2020</t>
  </si>
  <si>
    <t>Budget Summary  for NHMRC CTCS Grants for Funding Commencing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</si>
</sst>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hair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theme="1"/>
      </bottom>
      <diagonal/>
    </border>
    <border>
      <left/>
      <right/>
      <top style="thick">
        <color auto="1"/>
      </top>
      <bottom style="thick">
        <color theme="1"/>
      </bottom>
      <diagonal/>
    </border>
    <border>
      <left/>
      <right style="thick">
        <color auto="1"/>
      </right>
      <top style="thick">
        <color auto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theme="1"/>
      </right>
      <top style="thick">
        <color auto="1"/>
      </top>
      <bottom/>
      <diagonal/>
    </border>
    <border>
      <left style="thick">
        <color auto="1"/>
      </left>
      <right style="thick">
        <color theme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8" fillId="2" borderId="0" xfId="0" applyFont="1" applyFill="1"/>
    <xf numFmtId="0" fontId="7" fillId="3" borderId="0" xfId="0" applyFont="1" applyFill="1"/>
    <xf numFmtId="0" fontId="0" fillId="0" borderId="4" xfId="0" applyBorder="1" applyAlignment="1">
      <alignment horizontal="center"/>
    </xf>
    <xf numFmtId="0" fontId="0" fillId="0" borderId="6" xfId="0" applyBorder="1" applyAlignment="1"/>
    <xf numFmtId="0" fontId="7" fillId="4" borderId="4" xfId="0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165" fontId="8" fillId="2" borderId="0" xfId="0" applyNumberFormat="1" applyFont="1" applyFill="1"/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/>
    <xf numFmtId="165" fontId="0" fillId="0" borderId="0" xfId="0" applyNumberFormat="1"/>
    <xf numFmtId="165" fontId="9" fillId="0" borderId="8" xfId="0" applyNumberFormat="1" applyFont="1" applyBorder="1" applyAlignment="1"/>
    <xf numFmtId="165" fontId="0" fillId="0" borderId="4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165" fontId="9" fillId="0" borderId="8" xfId="0" applyNumberFormat="1" applyFont="1" applyBorder="1"/>
    <xf numFmtId="0" fontId="0" fillId="5" borderId="4" xfId="0" applyFill="1" applyBorder="1" applyAlignment="1">
      <alignment horizontal="center"/>
    </xf>
    <xf numFmtId="0" fontId="0" fillId="6" borderId="4" xfId="0" applyFill="1" applyBorder="1" applyAlignment="1"/>
    <xf numFmtId="165" fontId="0" fillId="6" borderId="4" xfId="0" applyNumberFormat="1" applyFill="1" applyBorder="1" applyAlignment="1"/>
    <xf numFmtId="0" fontId="2" fillId="0" borderId="0" xfId="0" applyFont="1" applyAlignment="1" applyProtection="1">
      <alignment horizontal="left"/>
      <protection locked="0"/>
    </xf>
    <xf numFmtId="0" fontId="3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0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164" fontId="11" fillId="7" borderId="0" xfId="0" applyNumberFormat="1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left"/>
      <protection locked="0"/>
    </xf>
    <xf numFmtId="0" fontId="11" fillId="7" borderId="0" xfId="0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left"/>
      <protection locked="0"/>
    </xf>
    <xf numFmtId="0" fontId="12" fillId="7" borderId="0" xfId="0" applyFont="1" applyFill="1" applyAlignment="1" applyProtection="1">
      <alignment horizontal="left"/>
      <protection locked="0"/>
    </xf>
    <xf numFmtId="0" fontId="12" fillId="7" borderId="0" xfId="0" applyFont="1" applyFill="1" applyBorder="1" applyAlignment="1" applyProtection="1">
      <alignment horizontal="center"/>
      <protection locked="0"/>
    </xf>
    <xf numFmtId="164" fontId="12" fillId="7" borderId="0" xfId="0" applyNumberFormat="1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  <protection locked="0"/>
    </xf>
    <xf numFmtId="164" fontId="13" fillId="7" borderId="0" xfId="0" applyNumberFormat="1" applyFont="1" applyFill="1" applyBorder="1" applyAlignment="1" applyProtection="1">
      <alignment horizontal="center"/>
    </xf>
    <xf numFmtId="0" fontId="12" fillId="7" borderId="11" xfId="0" applyFont="1" applyFill="1" applyBorder="1" applyAlignment="1" applyProtection="1">
      <alignment horizontal="left"/>
      <protection locked="0"/>
    </xf>
    <xf numFmtId="0" fontId="12" fillId="7" borderId="13" xfId="0" applyFont="1" applyFill="1" applyBorder="1" applyAlignment="1" applyProtection="1">
      <alignment horizontal="left"/>
      <protection locked="0"/>
    </xf>
    <xf numFmtId="0" fontId="12" fillId="7" borderId="14" xfId="0" applyFont="1" applyFill="1" applyBorder="1" applyAlignment="1" applyProtection="1">
      <alignment horizontal="left"/>
      <protection locked="0"/>
    </xf>
    <xf numFmtId="0" fontId="12" fillId="7" borderId="18" xfId="0" applyFont="1" applyFill="1" applyBorder="1" applyAlignment="1" applyProtection="1">
      <alignment horizontal="center"/>
      <protection locked="0"/>
    </xf>
    <xf numFmtId="164" fontId="12" fillId="7" borderId="19" xfId="0" applyNumberFormat="1" applyFont="1" applyFill="1" applyBorder="1" applyAlignment="1" applyProtection="1">
      <alignment horizontal="center"/>
    </xf>
    <xf numFmtId="0" fontId="12" fillId="7" borderId="19" xfId="0" applyFont="1" applyFill="1" applyBorder="1" applyAlignment="1" applyProtection="1">
      <alignment horizontal="center"/>
      <protection locked="0"/>
    </xf>
    <xf numFmtId="0" fontId="12" fillId="7" borderId="20" xfId="0" applyFont="1" applyFill="1" applyBorder="1" applyAlignment="1" applyProtection="1">
      <alignment horizontal="center"/>
      <protection locked="0"/>
    </xf>
    <xf numFmtId="0" fontId="12" fillId="7" borderId="21" xfId="0" applyFont="1" applyFill="1" applyBorder="1" applyAlignment="1" applyProtection="1">
      <alignment horizontal="center"/>
      <protection locked="0"/>
    </xf>
    <xf numFmtId="164" fontId="12" fillId="7" borderId="22" xfId="0" applyNumberFormat="1" applyFont="1" applyFill="1" applyBorder="1" applyAlignment="1" applyProtection="1">
      <alignment horizontal="center"/>
    </xf>
    <xf numFmtId="164" fontId="12" fillId="7" borderId="24" xfId="0" applyNumberFormat="1" applyFont="1" applyFill="1" applyBorder="1" applyAlignment="1" applyProtection="1">
      <alignment horizontal="center"/>
    </xf>
    <xf numFmtId="164" fontId="12" fillId="7" borderId="15" xfId="0" applyNumberFormat="1" applyFont="1" applyFill="1" applyBorder="1" applyAlignment="1" applyProtection="1">
      <alignment horizontal="center"/>
    </xf>
    <xf numFmtId="164" fontId="12" fillId="7" borderId="16" xfId="0" applyNumberFormat="1" applyFont="1" applyFill="1" applyBorder="1" applyAlignment="1" applyProtection="1">
      <alignment horizontal="center"/>
    </xf>
    <xf numFmtId="164" fontId="12" fillId="7" borderId="17" xfId="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left"/>
      <protection locked="0"/>
    </xf>
    <xf numFmtId="164" fontId="15" fillId="7" borderId="0" xfId="0" applyNumberFormat="1" applyFont="1" applyFill="1" applyBorder="1" applyAlignment="1" applyProtection="1">
      <alignment horizontal="center"/>
    </xf>
    <xf numFmtId="164" fontId="14" fillId="7" borderId="23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2" fillId="7" borderId="0" xfId="0" applyFont="1" applyFill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shrinkToFit="1"/>
      <protection locked="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558801</xdr:colOff>
      <xdr:row>4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0F41D9-5068-478E-B945-780BA1B4DF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6" t="16228" r="8232" b="10742"/>
        <a:stretch/>
      </xdr:blipFill>
      <xdr:spPr>
        <a:xfrm>
          <a:off x="19050" y="28575"/>
          <a:ext cx="2771776" cy="904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209549</xdr:rowOff>
    </xdr:from>
    <xdr:to>
      <xdr:col>6</xdr:col>
      <xdr:colOff>0</xdr:colOff>
      <xdr:row>30</xdr:row>
      <xdr:rowOff>123825</xdr:rowOff>
    </xdr:to>
    <xdr:sp macro="" textlink="">
      <xdr:nvSpPr>
        <xdr:cNvPr id="8" name="Rounded Rectangle 2">
          <a:extLst>
            <a:ext uri="{FF2B5EF4-FFF2-40B4-BE49-F238E27FC236}">
              <a16:creationId xmlns:a16="http://schemas.microsoft.com/office/drawing/2014/main" id="{8D5619DE-B7EF-4D19-AB67-F9CE5449ED4D}"/>
            </a:ext>
          </a:extLst>
        </xdr:cNvPr>
        <xdr:cNvSpPr/>
      </xdr:nvSpPr>
      <xdr:spPr>
        <a:xfrm>
          <a:off x="0" y="6296024"/>
          <a:ext cx="10801350" cy="18478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Steps: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i)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a yellow "PROTECTED VIEW" bar appears above, click on "Enable Editing".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b="1"/>
            <a:t>ii)</a:t>
          </a:r>
          <a:r>
            <a:rPr lang="en-US"/>
            <a:t>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On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this tab (1. Budget Summary), enter Name of Investigator(s) and Grant Title.</a:t>
          </a:r>
          <a:endParaRPr lang="en-US" sz="110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iii)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The 'Project Cost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Summary' Table will be automatically filled by completing Steps iv-v below.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iv)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Complete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tab. Do not edit the contents of the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Black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tabs.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v)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In tab 2, enter NHMRC funding requests. 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vi)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calculated cost for each item requested from the NHMRC into B-PB: Proposed Budget in the RGMS. 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30</xdr:row>
      <xdr:rowOff>180973</xdr:rowOff>
    </xdr:from>
    <xdr:to>
      <xdr:col>6</xdr:col>
      <xdr:colOff>0</xdr:colOff>
      <xdr:row>49</xdr:row>
      <xdr:rowOff>123825</xdr:rowOff>
    </xdr:to>
    <xdr:sp macro="" textlink="">
      <xdr:nvSpPr>
        <xdr:cNvPr id="9" name="Rounded Rectangle 17">
          <a:extLst>
            <a:ext uri="{FF2B5EF4-FFF2-40B4-BE49-F238E27FC236}">
              <a16:creationId xmlns:a16="http://schemas.microsoft.com/office/drawing/2014/main" id="{3709ED13-96AB-4263-9645-3371CB24CDFE}"/>
            </a:ext>
          </a:extLst>
        </xdr:cNvPr>
        <xdr:cNvSpPr/>
      </xdr:nvSpPr>
      <xdr:spPr>
        <a:xfrm>
          <a:off x="0" y="8201023"/>
          <a:ext cx="10801350" cy="3562352"/>
        </a:xfrm>
        <a:prstGeom prst="roundRect">
          <a:avLst/>
        </a:prstGeom>
        <a:solidFill>
          <a:srgbClr val="3C4A5E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050" b="1">
              <a:solidFill>
                <a:schemeClr val="lt1"/>
              </a:solidFill>
              <a:latin typeface="+mn-lt"/>
              <a:ea typeface="+mn-ea"/>
              <a:cs typeface="+mn-cs"/>
            </a:rPr>
            <a:t>Questions or Comments? Contact: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 i="1">
              <a:solidFill>
                <a:schemeClr val="lt1"/>
              </a:solidFill>
              <a:latin typeface="+mn-lt"/>
              <a:ea typeface="+mn-ea"/>
              <a:cs typeface="+mn-cs"/>
            </a:rPr>
            <a:t>Strategic advice: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Courtney Bendall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Development Manager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Services, 17 Wally's Walk, Level 3, East Entrance, Office 331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E: courtney.bendall@mq.edu.au</a:t>
          </a:r>
        </a:p>
        <a:p>
          <a:pPr marL="457200" marR="0" lvl="2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T: x4745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 i="1">
              <a:solidFill>
                <a:schemeClr val="lt1"/>
              </a:solidFill>
              <a:latin typeface="+mn-lt"/>
              <a:ea typeface="+mn-ea"/>
              <a:cs typeface="+mn-cs"/>
            </a:rPr>
            <a:t>Compliance checks: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Proposals Team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Office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E: research.preaward@mq.edu.au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www.mq.edu.au/research/research-opportunities-at-macquarie/funding-fellowships-and-partnerships</a:t>
          </a:r>
        </a:p>
        <a:p>
          <a:pPr marL="0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762000</xdr:colOff>
      <xdr:row>49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83AB04-EC35-4116-B17A-9EE4CB5F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886950"/>
          <a:ext cx="2476500" cy="5524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28576</xdr:rowOff>
    </xdr:from>
    <xdr:to>
      <xdr:col>4</xdr:col>
      <xdr:colOff>33525</xdr:colOff>
      <xdr:row>26</xdr:row>
      <xdr:rowOff>66676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368D1A62-1D8E-4FD6-83F7-20B3014E135D}"/>
            </a:ext>
          </a:extLst>
        </xdr:cNvPr>
        <xdr:cNvSpPr/>
      </xdr:nvSpPr>
      <xdr:spPr>
        <a:xfrm>
          <a:off x="0" y="3790951"/>
          <a:ext cx="6948675" cy="19431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50" b="1"/>
            <a:t>Tips:</a:t>
          </a:r>
        </a:p>
        <a:p>
          <a:pPr algn="l"/>
          <a:r>
            <a:rPr lang="en-US" sz="1050" b="1"/>
            <a:t>1)</a:t>
          </a:r>
          <a:r>
            <a:rPr lang="en-US" sz="1050"/>
            <a:t> This spreadsheet calculates total costs</a:t>
          </a:r>
          <a:r>
            <a:rPr lang="en-US" sz="1050" baseline="0"/>
            <a:t> requested by the NHMRC</a:t>
          </a:r>
          <a:r>
            <a:rPr lang="en-US" sz="1050"/>
            <a:t>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NHMRC RGMS enter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CI and PRP salaries A-RT: Research Teams, DRC and Equipment in B-PB: Proposed Budget and Research Facilities in B-PBRF: Proposed Budget Research Facilities.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fully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justify each budget item and salary. </a:t>
          </a:r>
          <a:endParaRPr lang="en-US" sz="1050"/>
        </a:p>
        <a:p>
          <a:pPr algn="l"/>
          <a:r>
            <a:rPr lang="en-US" sz="1050" b="1"/>
            <a:t>2)</a:t>
          </a:r>
          <a:r>
            <a:rPr lang="en-US" sz="1050"/>
            <a:t> Casual</a:t>
          </a:r>
          <a:r>
            <a:rPr lang="en-US" sz="1050" baseline="0"/>
            <a:t> salary hours are to be listed as a DRC.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en-US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per diem calculations,</a:t>
          </a:r>
          <a:r>
            <a:rPr lang="en-US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the ATO rates: </a:t>
          </a:r>
          <a:r>
            <a:rPr lang="en-AU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http://goo.gl/GQrjnA</a:t>
          </a:r>
          <a:endParaRPr lang="en-US" sz="1050" b="1"/>
        </a:p>
        <a:p>
          <a:pPr algn="l"/>
          <a:r>
            <a:rPr lang="en-US" sz="1050" b="1"/>
            <a:t>4)</a:t>
          </a:r>
          <a:r>
            <a:rPr lang="en-US" sz="1050"/>
            <a:t> Include GST in any costs.</a:t>
          </a:r>
        </a:p>
        <a:p>
          <a:pPr algn="l"/>
          <a:r>
            <a:rPr lang="en-US" sz="1050" b="1"/>
            <a:t>5)</a:t>
          </a:r>
          <a:r>
            <a:rPr lang="en-US" sz="1050" b="1" baseline="0"/>
            <a:t> </a:t>
          </a:r>
          <a:r>
            <a:rPr lang="en-US" sz="1050" baseline="0"/>
            <a:t>Equipment under $10,000 is to be included in DRC. Items between over $10,000 are to be included in equipment. </a:t>
          </a:r>
        </a:p>
        <a:p>
          <a:pPr algn="l"/>
          <a:r>
            <a:rPr lang="en-US" sz="1050" b="1" baseline="0"/>
            <a:t>6) </a:t>
          </a:r>
          <a:r>
            <a:rPr lang="en-US" sz="1050" baseline="0"/>
            <a:t>Travel integral to undertaking the research should be included in the DRC budget. </a:t>
          </a:r>
        </a:p>
        <a:p>
          <a:pPr algn="l"/>
          <a:r>
            <a:rPr lang="en-US" sz="1050" b="1" baseline="0"/>
            <a:t>7) </a:t>
          </a:r>
          <a:r>
            <a:rPr lang="en-US" sz="1050" baseline="0"/>
            <a:t>Conference attendance and publication costs are not to be included. </a:t>
          </a:r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4</xdr:col>
      <xdr:colOff>33525</xdr:colOff>
      <xdr:row>15</xdr:row>
      <xdr:rowOff>133350</xdr:rowOff>
    </xdr:to>
    <xdr:sp macro="" textlink="">
      <xdr:nvSpPr>
        <xdr:cNvPr id="7" name="Rounded Rectangle 2">
          <a:extLst>
            <a:ext uri="{FF2B5EF4-FFF2-40B4-BE49-F238E27FC236}">
              <a16:creationId xmlns:a16="http://schemas.microsoft.com/office/drawing/2014/main" id="{8824010E-1256-4893-9EC3-09D0CAC640FB}"/>
            </a:ext>
          </a:extLst>
        </xdr:cNvPr>
        <xdr:cNvSpPr/>
      </xdr:nvSpPr>
      <xdr:spPr>
        <a:xfrm>
          <a:off x="0" y="1685925"/>
          <a:ext cx="6158100" cy="2019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Steps: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1)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a yellow "PROTECTED VIEW" bar appears above, click on "Enable Editing".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b="1"/>
            <a:t>2)</a:t>
          </a:r>
          <a:r>
            <a:rPr lang="en-US"/>
            <a:t>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Enter Name of Investigator(s) and Grant Title.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3)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In Year 1, in the Personnel/Salary category, select from drop-down list in </a:t>
          </a:r>
          <a:r>
            <a:rPr lang="en-US" sz="1100" b="0">
              <a:solidFill>
                <a:srgbClr val="FFE7FF"/>
              </a:solidFill>
              <a:latin typeface="+mn-lt"/>
              <a:ea typeface="+mn-ea"/>
              <a:cs typeface="+mn-cs"/>
            </a:rPr>
            <a:t>pink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cells and enter FTE </a:t>
          </a:r>
          <a:r>
            <a:rPr lang="en-US" sz="1100" b="0">
              <a:solidFill>
                <a:schemeClr val="accent4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rPr>
            <a:t>yellow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cells (replace the Personnel number with names or roles as you like).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4)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In Direct Research Cost categories in Year 1, enter values for each item 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into </a:t>
          </a:r>
          <a:r>
            <a:rPr lang="en-US" sz="1100" b="0">
              <a:solidFill>
                <a:schemeClr val="accent4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rPr>
            <a:t>yellow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cells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(edit Item and Cost Type 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names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as you like).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5)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Repeat for all subsequent years of grant (scroll right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  <a:sym typeface="Wingdings" panose="05000000000000000000" pitchFamily="2" charset="2"/>
            </a:rPr>
            <a:t>)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6)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All calculations in other cells will be automatic.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7)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The total cost for each category, each year and the whole project will be shown.</a:t>
          </a:r>
        </a:p>
      </xdr:txBody>
    </xdr:sp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1148503</xdr:colOff>
      <xdr:row>2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BA93744-AF7D-4375-BE44-4D7E79F40E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28" b="10742"/>
        <a:stretch/>
      </xdr:blipFill>
      <xdr:spPr>
        <a:xfrm>
          <a:off x="7372350" y="0"/>
          <a:ext cx="216767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53"/>
  <sheetViews>
    <sheetView showGridLines="0" workbookViewId="0">
      <selection activeCell="G6" sqref="G6"/>
    </sheetView>
  </sheetViews>
  <sheetFormatPr defaultRowHeight="14.5" x14ac:dyDescent="0.35"/>
  <cols>
    <col min="1" max="1" width="33.453125" customWidth="1"/>
    <col min="2" max="7" width="25.7265625" customWidth="1"/>
  </cols>
  <sheetData>
    <row r="6" spans="1:7" ht="18.5" x14ac:dyDescent="0.45">
      <c r="A6" s="64" t="s">
        <v>156</v>
      </c>
      <c r="B6" s="64"/>
      <c r="C6" s="64"/>
      <c r="D6" s="64"/>
      <c r="E6" s="64"/>
      <c r="F6" s="64"/>
    </row>
    <row r="7" spans="1:7" ht="18.5" x14ac:dyDescent="0.45">
      <c r="A7" s="33"/>
      <c r="B7" s="34"/>
      <c r="C7" s="34"/>
      <c r="D7" s="34"/>
      <c r="E7" s="34"/>
      <c r="F7" s="34"/>
    </row>
    <row r="8" spans="1:7" ht="15.5" x14ac:dyDescent="0.35">
      <c r="A8" s="35" t="s">
        <v>0</v>
      </c>
      <c r="B8" s="65"/>
      <c r="C8" s="65"/>
      <c r="D8" s="65"/>
      <c r="E8" s="65"/>
      <c r="F8" s="65"/>
    </row>
    <row r="9" spans="1:7" ht="15.5" x14ac:dyDescent="0.35">
      <c r="A9" s="36"/>
      <c r="B9" s="36"/>
      <c r="C9" s="36"/>
      <c r="D9" s="36"/>
      <c r="E9" s="36"/>
      <c r="F9" s="36"/>
    </row>
    <row r="10" spans="1:7" ht="15.5" x14ac:dyDescent="0.35">
      <c r="A10" s="35" t="s">
        <v>1</v>
      </c>
      <c r="B10" s="65"/>
      <c r="C10" s="65"/>
      <c r="D10" s="65"/>
      <c r="E10" s="65"/>
      <c r="F10" s="65"/>
    </row>
    <row r="11" spans="1:7" x14ac:dyDescent="0.35">
      <c r="A11" s="34"/>
      <c r="B11" s="34"/>
      <c r="C11" s="34"/>
      <c r="D11" s="34"/>
      <c r="E11" s="34"/>
      <c r="F11" s="34"/>
    </row>
    <row r="12" spans="1:7" ht="16" thickBot="1" x14ac:dyDescent="0.4">
      <c r="A12" s="42" t="s">
        <v>133</v>
      </c>
      <c r="B12" s="43"/>
      <c r="C12" s="44"/>
      <c r="D12" s="45"/>
      <c r="E12" s="45"/>
      <c r="F12" s="45"/>
      <c r="G12" s="45"/>
    </row>
    <row r="13" spans="1:7" ht="16.5" thickTop="1" thickBot="1" x14ac:dyDescent="0.4">
      <c r="A13" s="47" t="s">
        <v>134</v>
      </c>
      <c r="B13" s="50" t="s">
        <v>135</v>
      </c>
      <c r="C13" s="51" t="s">
        <v>136</v>
      </c>
      <c r="D13" s="52" t="s">
        <v>137</v>
      </c>
      <c r="E13" s="52" t="s">
        <v>138</v>
      </c>
      <c r="F13" s="53" t="s">
        <v>139</v>
      </c>
      <c r="G13" s="54" t="s">
        <v>140</v>
      </c>
    </row>
    <row r="14" spans="1:7" ht="16" thickTop="1" x14ac:dyDescent="0.35">
      <c r="A14" s="60" t="s">
        <v>142</v>
      </c>
      <c r="B14" s="61">
        <f>'2. NHMRC Budget Contribution'!K68</f>
        <v>0</v>
      </c>
      <c r="C14" s="61">
        <f>'2. NHMRC Budget Contribution'!R68</f>
        <v>0</v>
      </c>
      <c r="D14" s="61">
        <f>'2. NHMRC Budget Contribution'!Y68</f>
        <v>0</v>
      </c>
      <c r="E14" s="61">
        <f>'2. NHMRC Budget Contribution'!AF68</f>
        <v>0</v>
      </c>
      <c r="F14" s="61">
        <f>'2. NHMRC Budget Contribution'!AY68</f>
        <v>0</v>
      </c>
      <c r="G14" s="62">
        <f>B14+C14+D14+E14+F14</f>
        <v>0</v>
      </c>
    </row>
    <row r="15" spans="1:7" ht="15.5" x14ac:dyDescent="0.35">
      <c r="A15" s="48" t="s">
        <v>146</v>
      </c>
      <c r="B15" s="46">
        <f>'2. NHMRC Budget Contribution'!K18</f>
        <v>0</v>
      </c>
      <c r="C15" s="46">
        <f>'2. NHMRC Budget Contribution'!R18</f>
        <v>0</v>
      </c>
      <c r="D15" s="46">
        <f>'2. NHMRC Budget Contribution'!Y18</f>
        <v>0</v>
      </c>
      <c r="E15" s="46">
        <f>'2. NHMRC Budget Contribution'!AF18</f>
        <v>0</v>
      </c>
      <c r="F15" s="46">
        <f>'2. NHMRC Budget Contribution'!AY18</f>
        <v>0</v>
      </c>
      <c r="G15" s="56">
        <f>B15+C15+D15+F15</f>
        <v>0</v>
      </c>
    </row>
    <row r="16" spans="1:7" ht="15.5" x14ac:dyDescent="0.35">
      <c r="A16" s="48" t="s">
        <v>147</v>
      </c>
      <c r="B16" s="46">
        <f>'2. NHMRC Budget Contribution'!K32</f>
        <v>0</v>
      </c>
      <c r="C16" s="46">
        <f>'2. NHMRC Budget Contribution'!R32</f>
        <v>0</v>
      </c>
      <c r="D16" s="46">
        <f>'2. NHMRC Budget Contribution'!Y32</f>
        <v>0</v>
      </c>
      <c r="E16" s="46">
        <f>'2. NHMRC Budget Contribution'!AF32</f>
        <v>0</v>
      </c>
      <c r="F16" s="46">
        <f>'2. NHMRC Budget Contribution'!AY32</f>
        <v>0</v>
      </c>
      <c r="G16" s="56">
        <f>B16+C16+D16++E16+++++++++++F16</f>
        <v>0</v>
      </c>
    </row>
    <row r="17" spans="1:7" ht="15.5" x14ac:dyDescent="0.35">
      <c r="A17" s="48" t="s">
        <v>148</v>
      </c>
      <c r="B17" s="46">
        <f>'2. NHMRC Budget Contribution'!K40</f>
        <v>0</v>
      </c>
      <c r="C17" s="46">
        <f>'2. NHMRC Budget Contribution'!R40</f>
        <v>0</v>
      </c>
      <c r="D17" s="46">
        <f>'2. NHMRC Budget Contribution'!Y40</f>
        <v>0</v>
      </c>
      <c r="E17" s="46">
        <f>'2. NHMRC Budget Contribution'!AF40</f>
        <v>0</v>
      </c>
      <c r="F17" s="46">
        <f>'2. NHMRC Budget Contribution'!AY40</f>
        <v>0</v>
      </c>
      <c r="G17" s="56">
        <f>B17+C17+D17+E17+F17</f>
        <v>0</v>
      </c>
    </row>
    <row r="18" spans="1:7" ht="15.5" x14ac:dyDescent="0.35">
      <c r="A18" s="48" t="s">
        <v>149</v>
      </c>
      <c r="B18" s="46">
        <f>'2. NHMRC Budget Contribution'!K53</f>
        <v>0</v>
      </c>
      <c r="C18" s="46">
        <f>'2. NHMRC Budget Contribution'!R53</f>
        <v>0</v>
      </c>
      <c r="D18" s="46">
        <f>'2. NHMRC Budget Contribution'!Y53</f>
        <v>0</v>
      </c>
      <c r="E18" s="46">
        <f>'2. NHMRC Budget Contribution'!AF53</f>
        <v>0</v>
      </c>
      <c r="F18" s="46">
        <f>'2. NHMRC Budget Contribution'!AY53</f>
        <v>0</v>
      </c>
      <c r="G18" s="56">
        <f>B18+C18+D18+F18</f>
        <v>0</v>
      </c>
    </row>
    <row r="19" spans="1:7" ht="16" thickBot="1" x14ac:dyDescent="0.4">
      <c r="A19" s="48" t="s">
        <v>110</v>
      </c>
      <c r="B19" s="46">
        <f>'2. NHMRC Budget Contribution'!K66</f>
        <v>0</v>
      </c>
      <c r="C19" s="46">
        <f>'2. NHMRC Budget Contribution'!R66</f>
        <v>0</v>
      </c>
      <c r="D19" s="46">
        <f>'2. NHMRC Budget Contribution'!Y66</f>
        <v>0</v>
      </c>
      <c r="E19" s="46">
        <f>'2. NHMRC Budget Contribution'!AF66</f>
        <v>0</v>
      </c>
      <c r="F19" s="46">
        <f>'2. NHMRC Budget Contribution'!AY66</f>
        <v>0</v>
      </c>
      <c r="G19" s="56">
        <f>B19+D19+C19+E19+F19</f>
        <v>0</v>
      </c>
    </row>
    <row r="20" spans="1:7" ht="16.5" thickTop="1" thickBot="1" x14ac:dyDescent="0.4">
      <c r="A20" s="49" t="s">
        <v>141</v>
      </c>
      <c r="B20" s="57">
        <f>B15+B16+B17+B18+B19</f>
        <v>0</v>
      </c>
      <c r="C20" s="58">
        <f>C15+C16+C17+C18+C19</f>
        <v>0</v>
      </c>
      <c r="D20" s="58">
        <f>D15+D16+D17+D18+D19</f>
        <v>0</v>
      </c>
      <c r="E20" s="58">
        <f>E15+E16+E18+E19+E17</f>
        <v>0</v>
      </c>
      <c r="F20" s="59">
        <f>F15+F16+F17+F18+F19</f>
        <v>0</v>
      </c>
      <c r="G20" s="55">
        <f>G15+G16+G17+G18+G19</f>
        <v>0</v>
      </c>
    </row>
    <row r="21" spans="1:7" ht="16" thickTop="1" x14ac:dyDescent="0.35">
      <c r="A21" s="39"/>
      <c r="B21" s="38"/>
      <c r="C21" s="40"/>
      <c r="D21" s="40"/>
      <c r="E21" s="40"/>
      <c r="F21" s="37"/>
    </row>
    <row r="22" spans="1:7" ht="15.5" x14ac:dyDescent="0.35">
      <c r="A22" s="41"/>
      <c r="B22" s="38"/>
      <c r="C22" s="40"/>
      <c r="D22" s="40"/>
      <c r="E22" s="40"/>
      <c r="F22" s="37"/>
    </row>
    <row r="23" spans="1:7" x14ac:dyDescent="0.35">
      <c r="A23" s="34"/>
      <c r="B23" s="34"/>
      <c r="C23" s="34"/>
      <c r="D23" s="34"/>
      <c r="E23" s="34"/>
      <c r="F23" s="34"/>
    </row>
    <row r="24" spans="1:7" x14ac:dyDescent="0.35">
      <c r="A24" s="34"/>
      <c r="B24" s="34"/>
      <c r="C24" s="34"/>
      <c r="D24" s="34"/>
      <c r="E24" s="34"/>
      <c r="F24" s="34"/>
    </row>
    <row r="25" spans="1:7" x14ac:dyDescent="0.35">
      <c r="A25" s="34"/>
      <c r="B25" s="34"/>
      <c r="C25" s="34"/>
      <c r="D25" s="34"/>
      <c r="E25" s="34"/>
      <c r="F25" s="34"/>
    </row>
    <row r="26" spans="1:7" x14ac:dyDescent="0.35">
      <c r="A26" s="34"/>
      <c r="B26" s="34"/>
      <c r="C26" s="34"/>
      <c r="D26" s="34"/>
      <c r="E26" s="34"/>
      <c r="F26" s="34"/>
    </row>
    <row r="27" spans="1:7" x14ac:dyDescent="0.35">
      <c r="A27" s="34"/>
      <c r="B27" s="34"/>
      <c r="C27" s="34"/>
      <c r="D27" s="34"/>
      <c r="E27" s="34"/>
      <c r="F27" s="34"/>
    </row>
    <row r="28" spans="1:7" x14ac:dyDescent="0.35">
      <c r="A28" s="34"/>
      <c r="B28" s="34"/>
      <c r="C28" s="34"/>
      <c r="D28" s="34"/>
      <c r="E28" s="34"/>
      <c r="F28" s="34"/>
    </row>
    <row r="29" spans="1:7" x14ac:dyDescent="0.35">
      <c r="A29" s="34"/>
      <c r="B29" s="34"/>
      <c r="C29" s="34"/>
      <c r="D29" s="34"/>
      <c r="E29" s="34"/>
      <c r="F29" s="34"/>
    </row>
    <row r="30" spans="1:7" x14ac:dyDescent="0.35">
      <c r="A30" s="34"/>
      <c r="B30" s="34"/>
      <c r="C30" s="34"/>
      <c r="D30" s="34"/>
      <c r="E30" s="34"/>
      <c r="F30" s="34"/>
    </row>
    <row r="31" spans="1:7" x14ac:dyDescent="0.35">
      <c r="A31" s="34"/>
      <c r="B31" s="34"/>
      <c r="C31" s="34"/>
      <c r="D31" s="34"/>
      <c r="E31" s="34"/>
      <c r="F31" s="34"/>
    </row>
    <row r="32" spans="1:7" x14ac:dyDescent="0.35">
      <c r="A32" s="34"/>
      <c r="B32" s="34"/>
      <c r="C32" s="34"/>
      <c r="D32" s="34"/>
      <c r="E32" s="34"/>
      <c r="F32" s="34"/>
    </row>
    <row r="33" spans="1:6" x14ac:dyDescent="0.35">
      <c r="A33" s="34"/>
      <c r="B33" s="34"/>
      <c r="C33" s="34"/>
      <c r="D33" s="34"/>
      <c r="E33" s="34"/>
      <c r="F33" s="34"/>
    </row>
    <row r="34" spans="1:6" x14ac:dyDescent="0.35">
      <c r="A34" s="34"/>
      <c r="B34" s="34"/>
      <c r="C34" s="34"/>
      <c r="D34" s="34"/>
      <c r="E34" s="34"/>
      <c r="F34" s="34"/>
    </row>
    <row r="35" spans="1:6" x14ac:dyDescent="0.35">
      <c r="A35" s="34"/>
      <c r="B35" s="34"/>
      <c r="C35" s="34"/>
      <c r="D35" s="34"/>
      <c r="E35" s="34"/>
      <c r="F35" s="34"/>
    </row>
    <row r="36" spans="1:6" x14ac:dyDescent="0.35">
      <c r="A36" s="34"/>
      <c r="B36" s="34"/>
      <c r="C36" s="34"/>
      <c r="D36" s="34"/>
      <c r="E36" s="34"/>
      <c r="F36" s="34"/>
    </row>
    <row r="37" spans="1:6" x14ac:dyDescent="0.35">
      <c r="A37" s="34"/>
      <c r="B37" s="34"/>
      <c r="C37" s="34"/>
      <c r="D37" s="34"/>
      <c r="E37" s="34"/>
      <c r="F37" s="34"/>
    </row>
    <row r="38" spans="1:6" x14ac:dyDescent="0.35">
      <c r="A38" s="34"/>
      <c r="B38" s="34"/>
      <c r="C38" s="34"/>
      <c r="D38" s="34"/>
      <c r="E38" s="34"/>
      <c r="F38" s="34"/>
    </row>
    <row r="39" spans="1:6" x14ac:dyDescent="0.35">
      <c r="A39" s="34"/>
      <c r="B39" s="34"/>
      <c r="C39" s="34"/>
      <c r="D39" s="34"/>
      <c r="E39" s="34"/>
      <c r="F39" s="34"/>
    </row>
    <row r="40" spans="1:6" x14ac:dyDescent="0.35">
      <c r="A40" s="34"/>
      <c r="B40" s="34"/>
      <c r="C40" s="34"/>
      <c r="D40" s="34"/>
      <c r="E40" s="34"/>
      <c r="F40" s="34"/>
    </row>
    <row r="41" spans="1:6" x14ac:dyDescent="0.35">
      <c r="A41" s="34"/>
      <c r="B41" s="34"/>
      <c r="C41" s="34"/>
      <c r="D41" s="34"/>
      <c r="E41" s="34"/>
      <c r="F41" s="34"/>
    </row>
    <row r="42" spans="1:6" x14ac:dyDescent="0.35">
      <c r="A42" s="34"/>
      <c r="B42" s="34"/>
      <c r="C42" s="34"/>
      <c r="D42" s="34"/>
      <c r="E42" s="34"/>
      <c r="F42" s="34"/>
    </row>
    <row r="43" spans="1:6" x14ac:dyDescent="0.35">
      <c r="A43" s="34"/>
      <c r="B43" s="34"/>
      <c r="C43" s="34"/>
      <c r="D43" s="34"/>
      <c r="E43" s="34"/>
      <c r="F43" s="34"/>
    </row>
    <row r="44" spans="1:6" x14ac:dyDescent="0.35">
      <c r="A44" s="34"/>
      <c r="B44" s="34"/>
      <c r="C44" s="34"/>
      <c r="D44" s="34"/>
      <c r="E44" s="34"/>
      <c r="F44" s="34"/>
    </row>
    <row r="45" spans="1:6" x14ac:dyDescent="0.35">
      <c r="A45" s="34"/>
      <c r="B45" s="34"/>
      <c r="C45" s="34"/>
      <c r="D45" s="34"/>
      <c r="E45" s="34"/>
      <c r="F45" s="34"/>
    </row>
    <row r="46" spans="1:6" x14ac:dyDescent="0.35">
      <c r="A46" s="34"/>
      <c r="B46" s="34"/>
      <c r="C46" s="34"/>
      <c r="D46" s="34"/>
      <c r="E46" s="34"/>
      <c r="F46" s="34"/>
    </row>
    <row r="47" spans="1:6" x14ac:dyDescent="0.35">
      <c r="A47" s="34"/>
      <c r="B47" s="34"/>
      <c r="C47" s="34"/>
      <c r="D47" s="34"/>
      <c r="E47" s="34"/>
      <c r="F47" s="34"/>
    </row>
    <row r="48" spans="1:6" x14ac:dyDescent="0.35">
      <c r="A48" s="34"/>
      <c r="B48" s="34"/>
      <c r="C48" s="34"/>
      <c r="D48" s="34"/>
      <c r="E48" s="34"/>
      <c r="F48" s="34"/>
    </row>
    <row r="49" spans="1:6" x14ac:dyDescent="0.35">
      <c r="A49" s="34"/>
      <c r="B49" s="34"/>
      <c r="C49" s="34"/>
      <c r="D49" s="34"/>
      <c r="E49" s="34"/>
      <c r="F49" s="34"/>
    </row>
    <row r="50" spans="1:6" x14ac:dyDescent="0.35">
      <c r="A50" s="34"/>
      <c r="B50" s="34"/>
      <c r="C50" s="34"/>
      <c r="D50" s="34"/>
      <c r="E50" s="34"/>
      <c r="F50" s="34"/>
    </row>
    <row r="51" spans="1:6" x14ac:dyDescent="0.35">
      <c r="A51" s="34"/>
      <c r="B51" s="34"/>
      <c r="C51" s="34"/>
      <c r="D51" s="34"/>
      <c r="E51" s="34"/>
      <c r="F51" s="34"/>
    </row>
    <row r="52" spans="1:6" x14ac:dyDescent="0.35">
      <c r="A52" s="34"/>
      <c r="B52" s="34"/>
      <c r="C52" s="34"/>
      <c r="D52" s="34"/>
      <c r="E52" s="34"/>
      <c r="F52" s="34"/>
    </row>
    <row r="53" spans="1:6" x14ac:dyDescent="0.35">
      <c r="A53" s="34"/>
      <c r="B53" s="34"/>
      <c r="C53" s="34"/>
      <c r="D53" s="34"/>
      <c r="E53" s="34"/>
      <c r="F53" s="34"/>
    </row>
  </sheetData>
  <mergeCells count="3">
    <mergeCell ref="A6:F6"/>
    <mergeCell ref="B8:F8"/>
    <mergeCell ref="B10:F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M68"/>
  <sheetViews>
    <sheetView showGridLines="0" workbookViewId="0">
      <pane ySplit="4" topLeftCell="A38" activePane="bottomLeft" state="frozen"/>
      <selection pane="bottomLeft" activeCell="B1" sqref="B1"/>
    </sheetView>
  </sheetViews>
  <sheetFormatPr defaultRowHeight="14.5" x14ac:dyDescent="0.35"/>
  <cols>
    <col min="1" max="1" width="22" customWidth="1"/>
    <col min="2" max="2" width="35.1796875" customWidth="1"/>
    <col min="3" max="4" width="23.26953125" customWidth="1"/>
    <col min="6" max="6" width="24.81640625" customWidth="1"/>
    <col min="7" max="11" width="23.26953125" customWidth="1"/>
    <col min="13" max="18" width="23.26953125" customWidth="1"/>
    <col min="20" max="25" width="23.26953125" customWidth="1"/>
    <col min="27" max="32" width="23.26953125" customWidth="1"/>
    <col min="34" max="39" width="23.26953125" customWidth="1"/>
  </cols>
  <sheetData>
    <row r="1" spans="1:39" ht="18.5" x14ac:dyDescent="0.45">
      <c r="A1" s="32" t="s">
        <v>155</v>
      </c>
      <c r="B1" s="32"/>
      <c r="C1" s="32"/>
      <c r="D1" s="32"/>
      <c r="E1" s="32"/>
    </row>
    <row r="2" spans="1:39" ht="18.5" x14ac:dyDescent="0.45">
      <c r="A2" s="1"/>
      <c r="B2" s="2"/>
      <c r="C2" s="2"/>
      <c r="D2" s="2"/>
      <c r="E2" s="2"/>
    </row>
    <row r="3" spans="1:39" ht="15" thickBot="1" x14ac:dyDescent="0.4">
      <c r="A3" s="2"/>
      <c r="B3" s="2"/>
      <c r="C3" s="2"/>
      <c r="D3" s="2"/>
      <c r="E3" s="2"/>
    </row>
    <row r="4" spans="1:39" ht="16.5" thickTop="1" thickBot="1" x14ac:dyDescent="0.4">
      <c r="A4" s="3"/>
      <c r="B4" s="4" t="s">
        <v>132</v>
      </c>
      <c r="C4" s="5">
        <f>K4+R4+Y4+AF4+AM4</f>
        <v>0</v>
      </c>
      <c r="D4" s="3"/>
      <c r="E4" s="3"/>
      <c r="F4" s="8" t="s">
        <v>150</v>
      </c>
      <c r="G4" s="8"/>
      <c r="H4" s="8"/>
      <c r="I4" s="8"/>
      <c r="J4" s="17" t="s">
        <v>58</v>
      </c>
      <c r="K4" s="19">
        <f>K18+K55+K66</f>
        <v>0</v>
      </c>
      <c r="M4" s="8" t="s">
        <v>151</v>
      </c>
      <c r="N4" s="8"/>
      <c r="O4" s="8"/>
      <c r="P4" s="8"/>
      <c r="Q4" s="17" t="s">
        <v>115</v>
      </c>
      <c r="R4" s="19">
        <f>R18+R55+R66</f>
        <v>0</v>
      </c>
      <c r="T4" s="8" t="s">
        <v>152</v>
      </c>
      <c r="U4" s="8"/>
      <c r="V4" s="8"/>
      <c r="W4" s="8"/>
      <c r="X4" s="17" t="s">
        <v>119</v>
      </c>
      <c r="Y4" s="19">
        <f>Y18+Y55+Y66</f>
        <v>0</v>
      </c>
      <c r="AA4" s="8" t="s">
        <v>153</v>
      </c>
      <c r="AB4" s="8"/>
      <c r="AC4" s="8"/>
      <c r="AD4" s="8"/>
      <c r="AE4" s="17" t="s">
        <v>123</v>
      </c>
      <c r="AF4" s="19">
        <f>AF18+AF55+AF66</f>
        <v>0</v>
      </c>
      <c r="AH4" s="8" t="s">
        <v>154</v>
      </c>
      <c r="AI4" s="8"/>
      <c r="AJ4" s="8"/>
      <c r="AK4" s="8"/>
      <c r="AL4" s="17" t="s">
        <v>127</v>
      </c>
      <c r="AM4" s="19">
        <f>AM18+AM55+AM66</f>
        <v>0</v>
      </c>
    </row>
    <row r="5" spans="1:39" ht="15" thickTop="1" x14ac:dyDescent="0.35">
      <c r="A5" s="2"/>
      <c r="B5" s="2"/>
      <c r="C5" s="2"/>
      <c r="D5" s="2"/>
      <c r="E5" s="2"/>
    </row>
    <row r="6" spans="1:39" x14ac:dyDescent="0.35">
      <c r="A6" s="2"/>
      <c r="B6" s="2"/>
      <c r="C6" s="2"/>
      <c r="D6" s="2"/>
      <c r="E6" s="2"/>
      <c r="F6" s="9" t="s">
        <v>59</v>
      </c>
      <c r="G6" s="9"/>
      <c r="H6" s="9"/>
      <c r="I6" s="9"/>
      <c r="J6" s="9"/>
      <c r="K6" s="9"/>
      <c r="M6" s="9" t="s">
        <v>59</v>
      </c>
      <c r="N6" s="9"/>
      <c r="O6" s="9"/>
      <c r="P6" s="9"/>
      <c r="Q6" s="9"/>
      <c r="R6" s="9"/>
      <c r="T6" s="9" t="s">
        <v>59</v>
      </c>
      <c r="U6" s="9"/>
      <c r="V6" s="9"/>
      <c r="W6" s="9"/>
      <c r="X6" s="9"/>
      <c r="Y6" s="9"/>
      <c r="AA6" s="9" t="s">
        <v>59</v>
      </c>
      <c r="AB6" s="9"/>
      <c r="AC6" s="9"/>
      <c r="AD6" s="9"/>
      <c r="AE6" s="9"/>
      <c r="AF6" s="9"/>
      <c r="AH6" s="9" t="s">
        <v>59</v>
      </c>
      <c r="AI6" s="9"/>
      <c r="AJ6" s="9"/>
      <c r="AK6" s="9"/>
      <c r="AL6" s="9"/>
      <c r="AM6" s="9"/>
    </row>
    <row r="7" spans="1:39" x14ac:dyDescent="0.35">
      <c r="A7" s="2"/>
      <c r="B7" s="2"/>
      <c r="C7" s="2"/>
      <c r="D7" s="2"/>
      <c r="E7" s="2"/>
      <c r="F7" s="14" t="s">
        <v>60</v>
      </c>
      <c r="G7" s="74" t="s">
        <v>61</v>
      </c>
      <c r="H7" s="74"/>
      <c r="I7" s="74" t="s">
        <v>62</v>
      </c>
      <c r="J7" s="74"/>
      <c r="K7" s="12" t="s">
        <v>63</v>
      </c>
      <c r="M7" s="14" t="s">
        <v>60</v>
      </c>
      <c r="N7" s="74" t="s">
        <v>61</v>
      </c>
      <c r="O7" s="74"/>
      <c r="P7" s="74" t="s">
        <v>62</v>
      </c>
      <c r="Q7" s="74"/>
      <c r="R7" s="12" t="s">
        <v>63</v>
      </c>
      <c r="T7" s="14" t="s">
        <v>60</v>
      </c>
      <c r="U7" s="74" t="s">
        <v>61</v>
      </c>
      <c r="V7" s="74"/>
      <c r="W7" s="74" t="s">
        <v>62</v>
      </c>
      <c r="X7" s="74"/>
      <c r="Y7" s="12" t="s">
        <v>63</v>
      </c>
      <c r="AA7" s="14" t="s">
        <v>60</v>
      </c>
      <c r="AB7" s="74" t="s">
        <v>61</v>
      </c>
      <c r="AC7" s="74"/>
      <c r="AD7" s="74" t="s">
        <v>62</v>
      </c>
      <c r="AE7" s="74"/>
      <c r="AF7" s="12" t="s">
        <v>63</v>
      </c>
      <c r="AH7" s="14" t="s">
        <v>60</v>
      </c>
      <c r="AI7" s="74" t="s">
        <v>61</v>
      </c>
      <c r="AJ7" s="74"/>
      <c r="AK7" s="74" t="s">
        <v>62</v>
      </c>
      <c r="AL7" s="74"/>
      <c r="AM7" s="12" t="s">
        <v>63</v>
      </c>
    </row>
    <row r="8" spans="1:39" x14ac:dyDescent="0.35">
      <c r="A8" s="2"/>
      <c r="B8" s="2"/>
      <c r="C8" s="2"/>
      <c r="D8" s="2"/>
      <c r="E8" s="2"/>
      <c r="F8" s="10" t="s">
        <v>64</v>
      </c>
      <c r="G8" s="75"/>
      <c r="H8" s="76"/>
      <c r="I8" s="72"/>
      <c r="J8" s="73"/>
      <c r="K8" s="20" t="str">
        <f>IFERROR((VLOOKUP(G8,'3. PSP Rates'!$A$2:$B$6,2,FALSE)*'2. NHMRC Budget Contribution'!I8*(1)),"")</f>
        <v/>
      </c>
      <c r="M8" s="10" t="s">
        <v>64</v>
      </c>
      <c r="N8" s="75"/>
      <c r="O8" s="76"/>
      <c r="P8" s="72"/>
      <c r="Q8" s="73"/>
      <c r="R8" s="20" t="str">
        <f>IFERROR((VLOOKUP(N8,'3. PSP Rates'!$A$2:$B$6,2,FALSE)*'2. NHMRC Budget Contribution'!P8*(1)),"")</f>
        <v/>
      </c>
      <c r="T8" s="10" t="s">
        <v>64</v>
      </c>
      <c r="U8" s="75"/>
      <c r="V8" s="76"/>
      <c r="W8" s="72"/>
      <c r="X8" s="73"/>
      <c r="Y8" s="20" t="str">
        <f>IFERROR((VLOOKUP(U8,'3. PSP Rates'!$A$2:$B$6,2,FALSE)*'2. NHMRC Budget Contribution'!W8*(1)),"")</f>
        <v/>
      </c>
      <c r="AA8" s="10" t="s">
        <v>64</v>
      </c>
      <c r="AB8" s="75"/>
      <c r="AC8" s="76"/>
      <c r="AD8" s="72"/>
      <c r="AE8" s="73"/>
      <c r="AF8" s="20" t="str">
        <f>IFERROR((VLOOKUP(AB8,'3. PSP Rates'!$A$2:$B$6,2,FALSE)*'2. NHMRC Budget Contribution'!AD8*(1)),"")</f>
        <v/>
      </c>
      <c r="AH8" s="10" t="s">
        <v>64</v>
      </c>
      <c r="AI8" s="75"/>
      <c r="AJ8" s="76"/>
      <c r="AK8" s="72"/>
      <c r="AL8" s="73"/>
      <c r="AM8" s="20" t="str">
        <f>IFERROR((VLOOKUP(AI8,'3. PSP Rates'!$A$2:$B$6,2,FALSE)*'2. NHMRC Budget Contribution'!AK8*(1)),"")</f>
        <v/>
      </c>
    </row>
    <row r="9" spans="1:39" x14ac:dyDescent="0.35">
      <c r="A9" s="2"/>
      <c r="B9" s="2"/>
      <c r="C9" s="2"/>
      <c r="D9" s="2"/>
      <c r="E9" s="2"/>
      <c r="F9" s="10" t="s">
        <v>65</v>
      </c>
      <c r="G9" s="75"/>
      <c r="H9" s="76"/>
      <c r="I9" s="72"/>
      <c r="J9" s="73"/>
      <c r="K9" s="20" t="str">
        <f>IFERROR((VLOOKUP(G9,'3. PSP Rates'!$A$2:$B$6,2,FALSE)*'2. NHMRC Budget Contribution'!I9*(1)),"")</f>
        <v/>
      </c>
      <c r="M9" s="10" t="s">
        <v>65</v>
      </c>
      <c r="N9" s="75"/>
      <c r="O9" s="76"/>
      <c r="P9" s="72"/>
      <c r="Q9" s="73"/>
      <c r="R9" s="20" t="str">
        <f>IFERROR((VLOOKUP(N9,'3. PSP Rates'!$A$2:$B$6,2,FALSE)*'2. NHMRC Budget Contribution'!P9*(1)),"")</f>
        <v/>
      </c>
      <c r="T9" s="10" t="s">
        <v>65</v>
      </c>
      <c r="U9" s="75"/>
      <c r="V9" s="76"/>
      <c r="W9" s="72"/>
      <c r="X9" s="73"/>
      <c r="Y9" s="20" t="str">
        <f>IFERROR((VLOOKUP(U9,'3. PSP Rates'!$A$2:$B$6,2,FALSE)*'2. NHMRC Budget Contribution'!W9*(1)),"")</f>
        <v/>
      </c>
      <c r="AA9" s="10" t="s">
        <v>65</v>
      </c>
      <c r="AB9" s="75"/>
      <c r="AC9" s="76"/>
      <c r="AD9" s="72"/>
      <c r="AE9" s="73"/>
      <c r="AF9" s="20" t="str">
        <f>IFERROR((VLOOKUP(AB9,'3. PSP Rates'!$A$2:$B$6,2,FALSE)*'2. NHMRC Budget Contribution'!AD9*(1)),"")</f>
        <v/>
      </c>
      <c r="AH9" s="10" t="s">
        <v>65</v>
      </c>
      <c r="AI9" s="75"/>
      <c r="AJ9" s="76"/>
      <c r="AK9" s="72"/>
      <c r="AL9" s="73"/>
      <c r="AM9" s="20" t="str">
        <f>IFERROR((VLOOKUP(AI9,'3. PSP Rates'!$A$2:$B$6,2,FALSE)*'2. NHMRC Budget Contribution'!AK9*(1)),"")</f>
        <v/>
      </c>
    </row>
    <row r="10" spans="1:39" x14ac:dyDescent="0.35">
      <c r="A10" s="2"/>
      <c r="B10" s="2"/>
      <c r="C10" s="2"/>
      <c r="D10" s="2"/>
      <c r="E10" s="2"/>
      <c r="F10" s="10" t="s">
        <v>66</v>
      </c>
      <c r="G10" s="75"/>
      <c r="H10" s="76"/>
      <c r="I10" s="72"/>
      <c r="J10" s="73"/>
      <c r="K10" s="20" t="str">
        <f>IFERROR((VLOOKUP(G10,'3. PSP Rates'!$A$2:$B$6,2,FALSE)*'2. NHMRC Budget Contribution'!I10*(1)),"")</f>
        <v/>
      </c>
      <c r="M10" s="10" t="s">
        <v>66</v>
      </c>
      <c r="N10" s="75"/>
      <c r="O10" s="76"/>
      <c r="P10" s="72"/>
      <c r="Q10" s="73"/>
      <c r="R10" s="20" t="str">
        <f>IFERROR((VLOOKUP(N10,'3. PSP Rates'!$A$2:$B$6,2,FALSE)*'2. NHMRC Budget Contribution'!P10*(1)),"")</f>
        <v/>
      </c>
      <c r="T10" s="10" t="s">
        <v>66</v>
      </c>
      <c r="U10" s="75"/>
      <c r="V10" s="76"/>
      <c r="W10" s="72"/>
      <c r="X10" s="73"/>
      <c r="Y10" s="20" t="str">
        <f>IFERROR((VLOOKUP(U10,'3. PSP Rates'!$A$2:$B$6,2,FALSE)*'2. NHMRC Budget Contribution'!W10*(1)),"")</f>
        <v/>
      </c>
      <c r="AA10" s="10" t="s">
        <v>66</v>
      </c>
      <c r="AB10" s="75"/>
      <c r="AC10" s="76"/>
      <c r="AD10" s="72"/>
      <c r="AE10" s="73"/>
      <c r="AF10" s="20" t="str">
        <f>IFERROR((VLOOKUP(AB10,'3. PSP Rates'!$A$2:$B$6,2,FALSE)*'2. NHMRC Budget Contribution'!AD10*(1)),"")</f>
        <v/>
      </c>
      <c r="AH10" s="10" t="s">
        <v>66</v>
      </c>
      <c r="AI10" s="75"/>
      <c r="AJ10" s="76"/>
      <c r="AK10" s="72"/>
      <c r="AL10" s="73"/>
      <c r="AM10" s="20" t="str">
        <f>IFERROR((VLOOKUP(AI10,'3. PSP Rates'!$A$2:$B$6,2,FALSE)*'2. NHMRC Budget Contribution'!AK10*(1)),"")</f>
        <v/>
      </c>
    </row>
    <row r="11" spans="1:39" x14ac:dyDescent="0.35">
      <c r="A11" s="2"/>
      <c r="B11" s="2"/>
      <c r="C11" s="2"/>
      <c r="D11" s="2"/>
      <c r="E11" s="2"/>
      <c r="F11" s="10" t="s">
        <v>67</v>
      </c>
      <c r="G11" s="75"/>
      <c r="H11" s="76"/>
      <c r="I11" s="72"/>
      <c r="J11" s="73"/>
      <c r="K11" s="20" t="str">
        <f>IFERROR((VLOOKUP(G11,'3. PSP Rates'!$A$2:$B$6,2,FALSE)*'2. NHMRC Budget Contribution'!I11*(1)),"")</f>
        <v/>
      </c>
      <c r="M11" s="10" t="s">
        <v>67</v>
      </c>
      <c r="N11" s="75"/>
      <c r="O11" s="76"/>
      <c r="P11" s="72"/>
      <c r="Q11" s="73"/>
      <c r="R11" s="20" t="str">
        <f>IFERROR((VLOOKUP(N11,'3. PSP Rates'!$A$2:$B$6,2,FALSE)*'2. NHMRC Budget Contribution'!P11*(1)),"")</f>
        <v/>
      </c>
      <c r="T11" s="10" t="s">
        <v>67</v>
      </c>
      <c r="U11" s="75"/>
      <c r="V11" s="76"/>
      <c r="W11" s="72"/>
      <c r="X11" s="73"/>
      <c r="Y11" s="20" t="str">
        <f>IFERROR((VLOOKUP(U11,'3. PSP Rates'!$A$2:$B$6,2,FALSE)*'2. NHMRC Budget Contribution'!W11*(1)),"")</f>
        <v/>
      </c>
      <c r="AA11" s="10" t="s">
        <v>67</v>
      </c>
      <c r="AB11" s="75"/>
      <c r="AC11" s="76"/>
      <c r="AD11" s="72"/>
      <c r="AE11" s="73"/>
      <c r="AF11" s="20" t="str">
        <f>IFERROR((VLOOKUP(AB11,'3. PSP Rates'!$A$2:$B$6,2,FALSE)*'2. NHMRC Budget Contribution'!AD11*(1)),"")</f>
        <v/>
      </c>
      <c r="AH11" s="10" t="s">
        <v>67</v>
      </c>
      <c r="AI11" s="75"/>
      <c r="AJ11" s="76"/>
      <c r="AK11" s="72"/>
      <c r="AL11" s="73"/>
      <c r="AM11" s="20" t="str">
        <f>IFERROR((VLOOKUP(AI11,'3. PSP Rates'!$A$2:$B$6,2,FALSE)*'2. NHMRC Budget Contribution'!AK11*(1)),"")</f>
        <v/>
      </c>
    </row>
    <row r="12" spans="1:39" x14ac:dyDescent="0.35">
      <c r="A12" s="2"/>
      <c r="B12" s="2"/>
      <c r="C12" s="2"/>
      <c r="D12" s="2"/>
      <c r="E12" s="2"/>
      <c r="F12" s="10" t="s">
        <v>68</v>
      </c>
      <c r="G12" s="75"/>
      <c r="H12" s="76"/>
      <c r="I12" s="72"/>
      <c r="J12" s="73"/>
      <c r="K12" s="20" t="str">
        <f>IFERROR((VLOOKUP(G12,'3. PSP Rates'!$A$2:$B$6,2,FALSE)*'2. NHMRC Budget Contribution'!I12*(1)),"")</f>
        <v/>
      </c>
      <c r="M12" s="10" t="s">
        <v>68</v>
      </c>
      <c r="N12" s="75"/>
      <c r="O12" s="76"/>
      <c r="P12" s="72"/>
      <c r="Q12" s="73"/>
      <c r="R12" s="20" t="str">
        <f>IFERROR((VLOOKUP(N12,'3. PSP Rates'!$A$2:$B$6,2,FALSE)*'2. NHMRC Budget Contribution'!P12*(1)),"")</f>
        <v/>
      </c>
      <c r="T12" s="10" t="s">
        <v>68</v>
      </c>
      <c r="U12" s="75"/>
      <c r="V12" s="76"/>
      <c r="W12" s="72"/>
      <c r="X12" s="73"/>
      <c r="Y12" s="20" t="str">
        <f>IFERROR((VLOOKUP(U12,'3. PSP Rates'!$A$2:$B$6,2,FALSE)*'2. NHMRC Budget Contribution'!W12*(1)),"")</f>
        <v/>
      </c>
      <c r="AA12" s="10" t="s">
        <v>68</v>
      </c>
      <c r="AB12" s="75"/>
      <c r="AC12" s="76"/>
      <c r="AD12" s="72"/>
      <c r="AE12" s="73"/>
      <c r="AF12" s="20" t="str">
        <f>IFERROR((VLOOKUP(AB12,'3. PSP Rates'!$A$2:$B$6,2,FALSE)*'2. NHMRC Budget Contribution'!AD12*(1)),"")</f>
        <v/>
      </c>
      <c r="AH12" s="10" t="s">
        <v>68</v>
      </c>
      <c r="AI12" s="75"/>
      <c r="AJ12" s="76"/>
      <c r="AK12" s="72"/>
      <c r="AL12" s="73"/>
      <c r="AM12" s="20" t="str">
        <f>IFERROR((VLOOKUP(AI12,'3. PSP Rates'!$A$2:$B$6,2,FALSE)*'2. NHMRC Budget Contribution'!AK12*(1)),"")</f>
        <v/>
      </c>
    </row>
    <row r="13" spans="1:39" x14ac:dyDescent="0.35">
      <c r="A13" s="2"/>
      <c r="B13" s="2"/>
      <c r="C13" s="2"/>
      <c r="D13" s="2"/>
      <c r="E13" s="2"/>
      <c r="F13" s="10" t="s">
        <v>69</v>
      </c>
      <c r="G13" s="75"/>
      <c r="H13" s="76"/>
      <c r="I13" s="72"/>
      <c r="J13" s="73"/>
      <c r="K13" s="20" t="str">
        <f>IFERROR((VLOOKUP(G13,'3. PSP Rates'!$A$2:$B$6,2,FALSE)*'2. NHMRC Budget Contribution'!I13*(1)),"")</f>
        <v/>
      </c>
      <c r="M13" s="10" t="s">
        <v>69</v>
      </c>
      <c r="N13" s="75"/>
      <c r="O13" s="76"/>
      <c r="P13" s="72"/>
      <c r="Q13" s="73"/>
      <c r="R13" s="20" t="str">
        <f>IFERROR((VLOOKUP(N13,'3. PSP Rates'!$A$2:$B$6,2,FALSE)*'2. NHMRC Budget Contribution'!P13*(1)),"")</f>
        <v/>
      </c>
      <c r="T13" s="10" t="s">
        <v>69</v>
      </c>
      <c r="U13" s="75"/>
      <c r="V13" s="76"/>
      <c r="W13" s="72"/>
      <c r="X13" s="73"/>
      <c r="Y13" s="20" t="str">
        <f>IFERROR((VLOOKUP(U13,'3. PSP Rates'!$A$2:$B$6,2,FALSE)*'2. NHMRC Budget Contribution'!W13*(1)),"")</f>
        <v/>
      </c>
      <c r="AA13" s="10" t="s">
        <v>69</v>
      </c>
      <c r="AB13" s="75"/>
      <c r="AC13" s="76"/>
      <c r="AD13" s="72"/>
      <c r="AE13" s="73"/>
      <c r="AF13" s="20" t="str">
        <f>IFERROR((VLOOKUP(AB13,'3. PSP Rates'!$A$2:$B$6,2,FALSE)*'2. NHMRC Budget Contribution'!AD13*(1)),"")</f>
        <v/>
      </c>
      <c r="AH13" s="10" t="s">
        <v>69</v>
      </c>
      <c r="AI13" s="75"/>
      <c r="AJ13" s="76"/>
      <c r="AK13" s="72"/>
      <c r="AL13" s="73"/>
      <c r="AM13" s="20" t="str">
        <f>IFERROR((VLOOKUP(AI13,'3. PSP Rates'!$A$2:$B$6,2,FALSE)*'2. NHMRC Budget Contribution'!AK13*(1)),"")</f>
        <v/>
      </c>
    </row>
    <row r="14" spans="1:39" x14ac:dyDescent="0.35">
      <c r="A14" s="2"/>
      <c r="B14" s="2"/>
      <c r="C14" s="2"/>
      <c r="D14" s="2"/>
      <c r="E14" s="2"/>
      <c r="F14" s="10" t="s">
        <v>70</v>
      </c>
      <c r="G14" s="75"/>
      <c r="H14" s="76"/>
      <c r="I14" s="72"/>
      <c r="J14" s="73"/>
      <c r="K14" s="20" t="str">
        <f>IFERROR((VLOOKUP(G14,'3. PSP Rates'!$A$2:$B$6,2,FALSE)*'2. NHMRC Budget Contribution'!I14*(1)),"")</f>
        <v/>
      </c>
      <c r="M14" s="10" t="s">
        <v>70</v>
      </c>
      <c r="N14" s="75"/>
      <c r="O14" s="76"/>
      <c r="P14" s="72"/>
      <c r="Q14" s="73"/>
      <c r="R14" s="20" t="str">
        <f>IFERROR((VLOOKUP(N14,'3. PSP Rates'!$A$2:$B$6,2,FALSE)*'2. NHMRC Budget Contribution'!P14*(1)),"")</f>
        <v/>
      </c>
      <c r="T14" s="10" t="s">
        <v>70</v>
      </c>
      <c r="U14" s="75"/>
      <c r="V14" s="76"/>
      <c r="W14" s="72"/>
      <c r="X14" s="73"/>
      <c r="Y14" s="20" t="str">
        <f>IFERROR((VLOOKUP(U14,'3. PSP Rates'!$A$2:$B$6,2,FALSE)*'2. NHMRC Budget Contribution'!W14*(1)),"")</f>
        <v/>
      </c>
      <c r="AA14" s="10" t="s">
        <v>70</v>
      </c>
      <c r="AB14" s="75"/>
      <c r="AC14" s="76"/>
      <c r="AD14" s="72"/>
      <c r="AE14" s="73"/>
      <c r="AF14" s="20" t="str">
        <f>IFERROR((VLOOKUP(AB14,'3. PSP Rates'!$A$2:$B$6,2,FALSE)*'2. NHMRC Budget Contribution'!AD14*(1)),"")</f>
        <v/>
      </c>
      <c r="AH14" s="10" t="s">
        <v>70</v>
      </c>
      <c r="AI14" s="75"/>
      <c r="AJ14" s="76"/>
      <c r="AK14" s="72"/>
      <c r="AL14" s="73"/>
      <c r="AM14" s="20" t="str">
        <f>IFERROR((VLOOKUP(AI14,'3. PSP Rates'!$A$2:$B$6,2,FALSE)*'2. NHMRC Budget Contribution'!AK14*(1)),"")</f>
        <v/>
      </c>
    </row>
    <row r="15" spans="1:39" x14ac:dyDescent="0.35">
      <c r="A15" s="2"/>
      <c r="B15" s="2"/>
      <c r="C15" s="2"/>
      <c r="D15" s="2"/>
      <c r="E15" s="2"/>
      <c r="F15" s="10" t="s">
        <v>71</v>
      </c>
      <c r="G15" s="75"/>
      <c r="H15" s="76"/>
      <c r="I15" s="72"/>
      <c r="J15" s="73"/>
      <c r="K15" s="20" t="str">
        <f>IFERROR((VLOOKUP(G15,'3. PSP Rates'!$A$2:$B$6,2,FALSE)*'2. NHMRC Budget Contribution'!I15*(1)),"")</f>
        <v/>
      </c>
      <c r="M15" s="10" t="s">
        <v>71</v>
      </c>
      <c r="N15" s="75"/>
      <c r="O15" s="76"/>
      <c r="P15" s="72"/>
      <c r="Q15" s="73"/>
      <c r="R15" s="20" t="str">
        <f>IFERROR((VLOOKUP(N15,'3. PSP Rates'!$A$2:$B$6,2,FALSE)*'2. NHMRC Budget Contribution'!P15*(1)),"")</f>
        <v/>
      </c>
      <c r="T15" s="10" t="s">
        <v>71</v>
      </c>
      <c r="U15" s="75"/>
      <c r="V15" s="76"/>
      <c r="W15" s="72"/>
      <c r="X15" s="73"/>
      <c r="Y15" s="20" t="str">
        <f>IFERROR((VLOOKUP(U15,'3. PSP Rates'!$A$2:$B$6,2,FALSE)*'2. NHMRC Budget Contribution'!W15*(1)),"")</f>
        <v/>
      </c>
      <c r="AA15" s="10" t="s">
        <v>71</v>
      </c>
      <c r="AB15" s="75"/>
      <c r="AC15" s="76"/>
      <c r="AD15" s="72"/>
      <c r="AE15" s="73"/>
      <c r="AF15" s="20" t="str">
        <f>IFERROR((VLOOKUP(AB15,'3. PSP Rates'!$A$2:$B$6,2,FALSE)*'2. NHMRC Budget Contribution'!AD15*(1)),"")</f>
        <v/>
      </c>
      <c r="AH15" s="10" t="s">
        <v>71</v>
      </c>
      <c r="AI15" s="75"/>
      <c r="AJ15" s="76"/>
      <c r="AK15" s="72"/>
      <c r="AL15" s="73"/>
      <c r="AM15" s="20" t="str">
        <f>IFERROR((VLOOKUP(AI15,'3. PSP Rates'!$A$2:$B$6,2,FALSE)*'2. NHMRC Budget Contribution'!AK15*(1)),"")</f>
        <v/>
      </c>
    </row>
    <row r="16" spans="1:39" x14ac:dyDescent="0.35">
      <c r="A16" s="2"/>
      <c r="B16" s="2"/>
      <c r="C16" s="2"/>
      <c r="D16" s="2"/>
      <c r="E16" s="2"/>
      <c r="F16" s="10" t="s">
        <v>72</v>
      </c>
      <c r="G16" s="75"/>
      <c r="H16" s="76"/>
      <c r="I16" s="72"/>
      <c r="J16" s="73"/>
      <c r="K16" s="20" t="str">
        <f>IFERROR((VLOOKUP(G16,'3. PSP Rates'!$A$2:$B$6,2,FALSE)*'2. NHMRC Budget Contribution'!I16*(1)),"")</f>
        <v/>
      </c>
      <c r="M16" s="10" t="s">
        <v>72</v>
      </c>
      <c r="N16" s="75"/>
      <c r="O16" s="76"/>
      <c r="P16" s="72"/>
      <c r="Q16" s="73"/>
      <c r="R16" s="20" t="str">
        <f>IFERROR((VLOOKUP(N16,'3. PSP Rates'!$A$2:$B$6,2,FALSE)*'2. NHMRC Budget Contribution'!P16*(1)),"")</f>
        <v/>
      </c>
      <c r="T16" s="10" t="s">
        <v>72</v>
      </c>
      <c r="U16" s="75"/>
      <c r="V16" s="76"/>
      <c r="W16" s="72"/>
      <c r="X16" s="73"/>
      <c r="Y16" s="20" t="str">
        <f>IFERROR((VLOOKUP(U16,'3. PSP Rates'!$A$2:$B$6,2,FALSE)*'2. NHMRC Budget Contribution'!W16*(1)),"")</f>
        <v/>
      </c>
      <c r="AA16" s="10" t="s">
        <v>72</v>
      </c>
      <c r="AB16" s="75"/>
      <c r="AC16" s="76"/>
      <c r="AD16" s="72"/>
      <c r="AE16" s="73"/>
      <c r="AF16" s="20" t="str">
        <f>IFERROR((VLOOKUP(AB16,'3. PSP Rates'!$A$2:$B$6,2,FALSE)*'2. NHMRC Budget Contribution'!AD16*(1)),"")</f>
        <v/>
      </c>
      <c r="AH16" s="10" t="s">
        <v>72</v>
      </c>
      <c r="AI16" s="75"/>
      <c r="AJ16" s="76"/>
      <c r="AK16" s="72"/>
      <c r="AL16" s="73"/>
      <c r="AM16" s="20" t="str">
        <f>IFERROR((VLOOKUP(AI16,'3. PSP Rates'!$A$2:$B$6,2,FALSE)*'2. NHMRC Budget Contribution'!AK16*(1)),"")</f>
        <v/>
      </c>
    </row>
    <row r="17" spans="1:39" x14ac:dyDescent="0.35">
      <c r="A17" s="2"/>
      <c r="B17" s="2"/>
      <c r="C17" s="2"/>
      <c r="D17" s="2"/>
      <c r="E17" s="2"/>
      <c r="F17" s="10" t="s">
        <v>73</v>
      </c>
      <c r="G17" s="75"/>
      <c r="H17" s="76"/>
      <c r="I17" s="72"/>
      <c r="J17" s="73"/>
      <c r="K17" s="20" t="str">
        <f>IFERROR((VLOOKUP(G17,'3. PSP Rates'!$A$2:$B$6,2,FALSE)*'2. NHMRC Budget Contribution'!I17*(1)),"")</f>
        <v/>
      </c>
      <c r="M17" s="10" t="s">
        <v>73</v>
      </c>
      <c r="N17" s="75"/>
      <c r="O17" s="76"/>
      <c r="P17" s="72"/>
      <c r="Q17" s="73"/>
      <c r="R17" s="20" t="str">
        <f>IFERROR((VLOOKUP(N17,'3. PSP Rates'!$A$2:$B$6,2,FALSE)*'2. NHMRC Budget Contribution'!P17*(1)),"")</f>
        <v/>
      </c>
      <c r="T17" s="10" t="s">
        <v>73</v>
      </c>
      <c r="U17" s="75"/>
      <c r="V17" s="76"/>
      <c r="W17" s="72"/>
      <c r="X17" s="73"/>
      <c r="Y17" s="20" t="str">
        <f>IFERROR((VLOOKUP(U17,'3. PSP Rates'!$A$2:$B$6,2,FALSE)*'2. NHMRC Budget Contribution'!W17*(1)),"")</f>
        <v/>
      </c>
      <c r="AA17" s="10" t="s">
        <v>73</v>
      </c>
      <c r="AB17" s="75"/>
      <c r="AC17" s="76"/>
      <c r="AD17" s="72"/>
      <c r="AE17" s="73"/>
      <c r="AF17" s="20" t="str">
        <f>IFERROR((VLOOKUP(AB17,'3. PSP Rates'!$A$2:$B$6,2,FALSE)*'2. NHMRC Budget Contribution'!AD17*(1)),"")</f>
        <v/>
      </c>
      <c r="AH17" s="10" t="s">
        <v>73</v>
      </c>
      <c r="AI17" s="75"/>
      <c r="AJ17" s="76"/>
      <c r="AK17" s="72"/>
      <c r="AL17" s="73"/>
      <c r="AM17" s="20" t="str">
        <f>IFERROR((VLOOKUP(AI17,'3. PSP Rates'!$A$2:$B$6,2,FALSE)*'2. NHMRC Budget Contribution'!AK17*(1)),"")</f>
        <v/>
      </c>
    </row>
    <row r="18" spans="1:39" x14ac:dyDescent="0.35">
      <c r="A18" s="2"/>
      <c r="B18" s="2"/>
      <c r="C18" s="2"/>
      <c r="D18" s="2"/>
      <c r="E18" s="2"/>
      <c r="I18" s="77" t="s">
        <v>114</v>
      </c>
      <c r="J18" s="77"/>
      <c r="K18" s="28">
        <f>SUM(K8:K17)</f>
        <v>0</v>
      </c>
      <c r="P18" s="77" t="s">
        <v>116</v>
      </c>
      <c r="Q18" s="77"/>
      <c r="R18" s="28">
        <f>SUM(R8:R17)</f>
        <v>0</v>
      </c>
      <c r="W18" s="77" t="s">
        <v>120</v>
      </c>
      <c r="X18" s="77"/>
      <c r="Y18" s="28">
        <f>SUM(Y8:Y17)</f>
        <v>0</v>
      </c>
      <c r="AD18" s="77" t="s">
        <v>124</v>
      </c>
      <c r="AE18" s="77"/>
      <c r="AF18" s="28">
        <f>SUM(AF8:AF17)</f>
        <v>0</v>
      </c>
      <c r="AK18" s="77" t="s">
        <v>128</v>
      </c>
      <c r="AL18" s="77"/>
      <c r="AM18" s="28">
        <f>SUM(AM8:AM17)</f>
        <v>0</v>
      </c>
    </row>
    <row r="19" spans="1:39" x14ac:dyDescent="0.35">
      <c r="A19" s="2"/>
      <c r="B19" s="2"/>
      <c r="C19" s="2"/>
      <c r="D19" s="2"/>
      <c r="E19" s="2"/>
    </row>
    <row r="20" spans="1:39" x14ac:dyDescent="0.35">
      <c r="A20" s="2"/>
      <c r="B20" s="2"/>
      <c r="C20" s="2"/>
      <c r="D20" s="2"/>
      <c r="E20" s="2"/>
      <c r="F20" s="9" t="s">
        <v>74</v>
      </c>
      <c r="G20" s="9"/>
      <c r="H20" s="9"/>
      <c r="I20" s="9"/>
      <c r="J20" s="9"/>
      <c r="K20" s="9"/>
      <c r="M20" s="9" t="s">
        <v>74</v>
      </c>
      <c r="N20" s="9"/>
      <c r="O20" s="9"/>
      <c r="P20" s="9"/>
      <c r="Q20" s="9"/>
      <c r="R20" s="9"/>
      <c r="T20" s="9" t="s">
        <v>74</v>
      </c>
      <c r="U20" s="9"/>
      <c r="V20" s="9"/>
      <c r="W20" s="9"/>
      <c r="X20" s="9"/>
      <c r="Y20" s="9"/>
      <c r="AA20" s="9" t="s">
        <v>74</v>
      </c>
      <c r="AB20" s="9"/>
      <c r="AC20" s="9"/>
      <c r="AD20" s="9"/>
      <c r="AE20" s="9"/>
      <c r="AF20" s="9"/>
      <c r="AH20" s="9" t="s">
        <v>74</v>
      </c>
      <c r="AI20" s="9"/>
      <c r="AJ20" s="9"/>
      <c r="AK20" s="9"/>
      <c r="AL20" s="9"/>
      <c r="AM20" s="9"/>
    </row>
    <row r="21" spans="1:39" x14ac:dyDescent="0.35">
      <c r="A21" s="2"/>
      <c r="B21" s="2"/>
      <c r="C21" s="2"/>
      <c r="D21" s="2"/>
      <c r="E21" s="2"/>
      <c r="F21" s="14" t="s">
        <v>76</v>
      </c>
      <c r="G21" s="74" t="s">
        <v>61</v>
      </c>
      <c r="H21" s="74"/>
      <c r="I21" s="74" t="s">
        <v>62</v>
      </c>
      <c r="J21" s="74"/>
      <c r="K21" s="12" t="s">
        <v>63</v>
      </c>
      <c r="M21" s="14" t="s">
        <v>76</v>
      </c>
      <c r="N21" s="74" t="s">
        <v>61</v>
      </c>
      <c r="O21" s="74"/>
      <c r="P21" s="74" t="s">
        <v>62</v>
      </c>
      <c r="Q21" s="74"/>
      <c r="R21" s="12" t="s">
        <v>63</v>
      </c>
      <c r="T21" s="14" t="s">
        <v>76</v>
      </c>
      <c r="U21" s="74" t="s">
        <v>61</v>
      </c>
      <c r="V21" s="74"/>
      <c r="W21" s="74" t="s">
        <v>62</v>
      </c>
      <c r="X21" s="74"/>
      <c r="Y21" s="12" t="s">
        <v>63</v>
      </c>
      <c r="AA21" s="14" t="s">
        <v>76</v>
      </c>
      <c r="AB21" s="74" t="s">
        <v>61</v>
      </c>
      <c r="AC21" s="74"/>
      <c r="AD21" s="74" t="s">
        <v>62</v>
      </c>
      <c r="AE21" s="74"/>
      <c r="AF21" s="12" t="s">
        <v>63</v>
      </c>
      <c r="AH21" s="14" t="s">
        <v>76</v>
      </c>
      <c r="AI21" s="74" t="s">
        <v>61</v>
      </c>
      <c r="AJ21" s="74"/>
      <c r="AK21" s="74" t="s">
        <v>62</v>
      </c>
      <c r="AL21" s="74"/>
      <c r="AM21" s="12" t="s">
        <v>63</v>
      </c>
    </row>
    <row r="22" spans="1:39" x14ac:dyDescent="0.35">
      <c r="A22" s="2"/>
      <c r="B22" s="2"/>
      <c r="C22" s="2"/>
      <c r="D22" s="2"/>
      <c r="E22" s="2"/>
      <c r="F22" s="10" t="s">
        <v>75</v>
      </c>
      <c r="G22" s="75"/>
      <c r="H22" s="76"/>
      <c r="I22" s="72"/>
      <c r="J22" s="73"/>
      <c r="K22" s="20" t="str">
        <f>IFERROR((VLOOKUP(G22,'3. PSP Rates'!$A$2:$B$6,2,FALSE)*'2. NHMRC Budget Contribution'!I22*(1)),"")</f>
        <v/>
      </c>
      <c r="M22" s="10" t="s">
        <v>75</v>
      </c>
      <c r="N22" s="75"/>
      <c r="O22" s="76"/>
      <c r="P22" s="72"/>
      <c r="Q22" s="73"/>
      <c r="R22" s="20" t="str">
        <f>IFERROR((VLOOKUP(N22,'3. PSP Rates'!$A$2:$B$6,2,FALSE)*'2. NHMRC Budget Contribution'!P22*(1)),"")</f>
        <v/>
      </c>
      <c r="T22" s="10" t="s">
        <v>75</v>
      </c>
      <c r="U22" s="75"/>
      <c r="V22" s="76"/>
      <c r="W22" s="72"/>
      <c r="X22" s="73"/>
      <c r="Y22" s="20" t="str">
        <f>IFERROR((VLOOKUP(U22,'3. PSP Rates'!$A$2:$B$6,2,FALSE)*'2. NHMRC Budget Contribution'!W22*(1)),"")</f>
        <v/>
      </c>
      <c r="AA22" s="10" t="s">
        <v>75</v>
      </c>
      <c r="AB22" s="75"/>
      <c r="AC22" s="76"/>
      <c r="AD22" s="72"/>
      <c r="AE22" s="73"/>
      <c r="AF22" s="20" t="str">
        <f>IFERROR((VLOOKUP(AB22,'3. PSP Rates'!$A$2:$B$6,2,FALSE)*'2. NHMRC Budget Contribution'!AD22*(1)),"")</f>
        <v/>
      </c>
      <c r="AH22" s="10" t="s">
        <v>75</v>
      </c>
      <c r="AI22" s="75"/>
      <c r="AJ22" s="76"/>
      <c r="AK22" s="72"/>
      <c r="AL22" s="73"/>
      <c r="AM22" s="20" t="str">
        <f>IFERROR((VLOOKUP(AI22,'3. PSP Rates'!$A$2:$B$6,2,FALSE)*'2. NHMRC Budget Contribution'!AK22*(1)),"")</f>
        <v/>
      </c>
    </row>
    <row r="23" spans="1:39" x14ac:dyDescent="0.35">
      <c r="A23" s="2"/>
      <c r="B23" s="2"/>
      <c r="C23" s="2"/>
      <c r="D23" s="2"/>
      <c r="E23" s="2"/>
      <c r="F23" s="10" t="s">
        <v>77</v>
      </c>
      <c r="G23" s="75"/>
      <c r="H23" s="76"/>
      <c r="I23" s="72"/>
      <c r="J23" s="73"/>
      <c r="K23" s="20" t="str">
        <f>IFERROR((VLOOKUP(G23,'3. PSP Rates'!$A$2:$B$6,2,FALSE)*'2. NHMRC Budget Contribution'!I23*(1)),"")</f>
        <v/>
      </c>
      <c r="M23" s="10" t="s">
        <v>77</v>
      </c>
      <c r="N23" s="75"/>
      <c r="O23" s="76"/>
      <c r="P23" s="72"/>
      <c r="Q23" s="73"/>
      <c r="R23" s="20" t="str">
        <f>IFERROR((VLOOKUP(N23,'3. PSP Rates'!$A$2:$B$6,2,FALSE)*'2. NHMRC Budget Contribution'!P23*(1)),"")</f>
        <v/>
      </c>
      <c r="T23" s="10" t="s">
        <v>77</v>
      </c>
      <c r="U23" s="75"/>
      <c r="V23" s="76"/>
      <c r="W23" s="72"/>
      <c r="X23" s="73"/>
      <c r="Y23" s="20" t="str">
        <f>IFERROR((VLOOKUP(U23,'3. PSP Rates'!$A$2:$B$6,2,FALSE)*'2. NHMRC Budget Contribution'!W23*(1)),"")</f>
        <v/>
      </c>
      <c r="AA23" s="10" t="s">
        <v>77</v>
      </c>
      <c r="AB23" s="75"/>
      <c r="AC23" s="76"/>
      <c r="AD23" s="72"/>
      <c r="AE23" s="73"/>
      <c r="AF23" s="20" t="str">
        <f>IFERROR((VLOOKUP(AB23,'3. PSP Rates'!$A$2:$B$6,2,FALSE)*'2. NHMRC Budget Contribution'!AD23*(1)),"")</f>
        <v/>
      </c>
      <c r="AH23" s="10" t="s">
        <v>77</v>
      </c>
      <c r="AI23" s="75"/>
      <c r="AJ23" s="76"/>
      <c r="AK23" s="72"/>
      <c r="AL23" s="73"/>
      <c r="AM23" s="20" t="str">
        <f>IFERROR((VLOOKUP(AI23,'3. PSP Rates'!$A$2:$B$6,2,FALSE)*'2. NHMRC Budget Contribution'!AK23*(1)),"")</f>
        <v/>
      </c>
    </row>
    <row r="24" spans="1:39" x14ac:dyDescent="0.35">
      <c r="A24" s="2"/>
      <c r="B24" s="2"/>
      <c r="C24" s="2"/>
      <c r="D24" s="2"/>
      <c r="E24" s="2"/>
      <c r="F24" s="10" t="s">
        <v>78</v>
      </c>
      <c r="G24" s="75"/>
      <c r="H24" s="76"/>
      <c r="I24" s="72"/>
      <c r="J24" s="73"/>
      <c r="K24" s="20" t="str">
        <f>IFERROR((VLOOKUP(G24,'3. PSP Rates'!$A$2:$B$6,2,FALSE)*'2. NHMRC Budget Contribution'!I24*(1)),"")</f>
        <v/>
      </c>
      <c r="M24" s="10" t="s">
        <v>78</v>
      </c>
      <c r="N24" s="75"/>
      <c r="O24" s="76"/>
      <c r="P24" s="72"/>
      <c r="Q24" s="73"/>
      <c r="R24" s="20" t="str">
        <f>IFERROR((VLOOKUP(N24,'3. PSP Rates'!$A$2:$B$6,2,FALSE)*'2. NHMRC Budget Contribution'!P24*(1)),"")</f>
        <v/>
      </c>
      <c r="T24" s="10" t="s">
        <v>78</v>
      </c>
      <c r="U24" s="75"/>
      <c r="V24" s="76"/>
      <c r="W24" s="72"/>
      <c r="X24" s="73"/>
      <c r="Y24" s="20" t="str">
        <f>IFERROR((VLOOKUP(U24,'3. PSP Rates'!$A$2:$B$6,2,FALSE)*'2. NHMRC Budget Contribution'!W24*(1)),"")</f>
        <v/>
      </c>
      <c r="AA24" s="10" t="s">
        <v>78</v>
      </c>
      <c r="AB24" s="75"/>
      <c r="AC24" s="76"/>
      <c r="AD24" s="72"/>
      <c r="AE24" s="73"/>
      <c r="AF24" s="20" t="str">
        <f>IFERROR((VLOOKUP(AB24,'3. PSP Rates'!$A$2:$B$6,2,FALSE)*'2. NHMRC Budget Contribution'!AD24*(1)),"")</f>
        <v/>
      </c>
      <c r="AH24" s="10" t="s">
        <v>78</v>
      </c>
      <c r="AI24" s="75"/>
      <c r="AJ24" s="76"/>
      <c r="AK24" s="72"/>
      <c r="AL24" s="73"/>
      <c r="AM24" s="20" t="str">
        <f>IFERROR((VLOOKUP(AI24,'3. PSP Rates'!$A$2:$B$6,2,FALSE)*'2. NHMRC Budget Contribution'!AK24*(1)),"")</f>
        <v/>
      </c>
    </row>
    <row r="25" spans="1:39" x14ac:dyDescent="0.35">
      <c r="A25" s="2"/>
      <c r="B25" s="2"/>
      <c r="C25" s="2"/>
      <c r="D25" s="2"/>
      <c r="E25" s="2"/>
      <c r="F25" s="10" t="s">
        <v>79</v>
      </c>
      <c r="G25" s="75"/>
      <c r="H25" s="76"/>
      <c r="I25" s="72"/>
      <c r="J25" s="73"/>
      <c r="K25" s="20" t="str">
        <f>IFERROR((VLOOKUP(G25,'3. PSP Rates'!$A$2:$B$6,2,FALSE)*'2. NHMRC Budget Contribution'!I25*(1)),"")</f>
        <v/>
      </c>
      <c r="M25" s="10" t="s">
        <v>79</v>
      </c>
      <c r="N25" s="75"/>
      <c r="O25" s="76"/>
      <c r="P25" s="72"/>
      <c r="Q25" s="73"/>
      <c r="R25" s="20" t="str">
        <f>IFERROR((VLOOKUP(N25,'3. PSP Rates'!$A$2:$B$6,2,FALSE)*'2. NHMRC Budget Contribution'!P25*(1)),"")</f>
        <v/>
      </c>
      <c r="T25" s="10" t="s">
        <v>79</v>
      </c>
      <c r="U25" s="75"/>
      <c r="V25" s="76"/>
      <c r="W25" s="72"/>
      <c r="X25" s="73"/>
      <c r="Y25" s="20" t="str">
        <f>IFERROR((VLOOKUP(U25,'3. PSP Rates'!$A$2:$B$6,2,FALSE)*'2. NHMRC Budget Contribution'!W25*(1)),"")</f>
        <v/>
      </c>
      <c r="AA25" s="10" t="s">
        <v>79</v>
      </c>
      <c r="AB25" s="75"/>
      <c r="AC25" s="76"/>
      <c r="AD25" s="72"/>
      <c r="AE25" s="73"/>
      <c r="AF25" s="20" t="str">
        <f>IFERROR((VLOOKUP(AB25,'3. PSP Rates'!$A$2:$B$6,2,FALSE)*'2. NHMRC Budget Contribution'!AD25*(1)),"")</f>
        <v/>
      </c>
      <c r="AH25" s="10" t="s">
        <v>79</v>
      </c>
      <c r="AI25" s="75"/>
      <c r="AJ25" s="76"/>
      <c r="AK25" s="72"/>
      <c r="AL25" s="73"/>
      <c r="AM25" s="20" t="str">
        <f>IFERROR((VLOOKUP(AI25,'3. PSP Rates'!$A$2:$B$6,2,FALSE)*'2. NHMRC Budget Contribution'!AK25*(1)),"")</f>
        <v/>
      </c>
    </row>
    <row r="26" spans="1:39" x14ac:dyDescent="0.35">
      <c r="A26" s="2"/>
      <c r="B26" s="2"/>
      <c r="C26" s="2"/>
      <c r="D26" s="2"/>
      <c r="E26" s="2"/>
      <c r="F26" s="10" t="s">
        <v>80</v>
      </c>
      <c r="G26" s="75"/>
      <c r="H26" s="76"/>
      <c r="I26" s="72"/>
      <c r="J26" s="73"/>
      <c r="K26" s="20" t="str">
        <f>IFERROR((VLOOKUP(G26,'3. PSP Rates'!$A$2:$B$6,2,FALSE)*'2. NHMRC Budget Contribution'!I26*(1)),"")</f>
        <v/>
      </c>
      <c r="M26" s="10" t="s">
        <v>80</v>
      </c>
      <c r="N26" s="75"/>
      <c r="O26" s="76"/>
      <c r="P26" s="72"/>
      <c r="Q26" s="73"/>
      <c r="R26" s="20" t="str">
        <f>IFERROR((VLOOKUP(N26,'3. PSP Rates'!$A$2:$B$6,2,FALSE)*'2. NHMRC Budget Contribution'!P26*(1)),"")</f>
        <v/>
      </c>
      <c r="T26" s="10" t="s">
        <v>80</v>
      </c>
      <c r="U26" s="75"/>
      <c r="V26" s="76"/>
      <c r="W26" s="72"/>
      <c r="X26" s="73"/>
      <c r="Y26" s="20" t="str">
        <f>IFERROR((VLOOKUP(U26,'3. PSP Rates'!$A$2:$B$6,2,FALSE)*'2. NHMRC Budget Contribution'!W26*(1)),"")</f>
        <v/>
      </c>
      <c r="AA26" s="10" t="s">
        <v>80</v>
      </c>
      <c r="AB26" s="75"/>
      <c r="AC26" s="76"/>
      <c r="AD26" s="72"/>
      <c r="AE26" s="73"/>
      <c r="AF26" s="20" t="str">
        <f>IFERROR((VLOOKUP(AB26,'3. PSP Rates'!$A$2:$B$6,2,FALSE)*'2. NHMRC Budget Contribution'!AD26*(1)),"")</f>
        <v/>
      </c>
      <c r="AH26" s="10" t="s">
        <v>80</v>
      </c>
      <c r="AI26" s="75"/>
      <c r="AJ26" s="76"/>
      <c r="AK26" s="72"/>
      <c r="AL26" s="73"/>
      <c r="AM26" s="20" t="str">
        <f>IFERROR((VLOOKUP(AI26,'3. PSP Rates'!$A$2:$B$6,2,FALSE)*'2. NHMRC Budget Contribution'!AK26*(1)),"")</f>
        <v/>
      </c>
    </row>
    <row r="27" spans="1:39" x14ac:dyDescent="0.35">
      <c r="A27" s="2"/>
      <c r="B27" s="2"/>
      <c r="C27" s="2"/>
      <c r="D27" s="2"/>
      <c r="E27" s="2"/>
      <c r="F27" s="10" t="s">
        <v>81</v>
      </c>
      <c r="G27" s="75"/>
      <c r="H27" s="76"/>
      <c r="I27" s="72"/>
      <c r="J27" s="73"/>
      <c r="K27" s="20" t="str">
        <f>IFERROR((VLOOKUP(G27,'3. PSP Rates'!$A$2:$B$6,2,FALSE)*'2. NHMRC Budget Contribution'!I27*(1)),"")</f>
        <v/>
      </c>
      <c r="M27" s="10" t="s">
        <v>81</v>
      </c>
      <c r="N27" s="75"/>
      <c r="O27" s="76"/>
      <c r="P27" s="72"/>
      <c r="Q27" s="73"/>
      <c r="R27" s="20" t="str">
        <f>IFERROR((VLOOKUP(N27,'3. PSP Rates'!$A$2:$B$6,2,FALSE)*'2. NHMRC Budget Contribution'!P27*(1)),"")</f>
        <v/>
      </c>
      <c r="T27" s="10" t="s">
        <v>81</v>
      </c>
      <c r="U27" s="75"/>
      <c r="V27" s="76"/>
      <c r="W27" s="72"/>
      <c r="X27" s="73"/>
      <c r="Y27" s="20" t="str">
        <f>IFERROR((VLOOKUP(U27,'3. PSP Rates'!$A$2:$B$6,2,FALSE)*'2. NHMRC Budget Contribution'!W27*(1)),"")</f>
        <v/>
      </c>
      <c r="AA27" s="10" t="s">
        <v>81</v>
      </c>
      <c r="AB27" s="75"/>
      <c r="AC27" s="76"/>
      <c r="AD27" s="72"/>
      <c r="AE27" s="73"/>
      <c r="AF27" s="20" t="str">
        <f>IFERROR((VLOOKUP(AB27,'3. PSP Rates'!$A$2:$B$6,2,FALSE)*'2. NHMRC Budget Contribution'!AD27*(1)),"")</f>
        <v/>
      </c>
      <c r="AH27" s="10" t="s">
        <v>81</v>
      </c>
      <c r="AI27" s="75"/>
      <c r="AJ27" s="76"/>
      <c r="AK27" s="72"/>
      <c r="AL27" s="73"/>
      <c r="AM27" s="20" t="str">
        <f>IFERROR((VLOOKUP(AI27,'3. PSP Rates'!$A$2:$B$6,2,FALSE)*'2. NHMRC Budget Contribution'!AK27*(1)),"")</f>
        <v/>
      </c>
    </row>
    <row r="28" spans="1:39" x14ac:dyDescent="0.35">
      <c r="A28" s="2"/>
      <c r="B28" s="2"/>
      <c r="C28" s="2"/>
      <c r="D28" s="2"/>
      <c r="E28" s="2"/>
      <c r="F28" s="10" t="s">
        <v>82</v>
      </c>
      <c r="G28" s="75"/>
      <c r="H28" s="76"/>
      <c r="I28" s="72"/>
      <c r="J28" s="73"/>
      <c r="K28" s="20" t="str">
        <f>IFERROR((VLOOKUP(G28,'3. PSP Rates'!$A$2:$B$6,2,FALSE)*'2. NHMRC Budget Contribution'!I28*(1)),"")</f>
        <v/>
      </c>
      <c r="M28" s="10" t="s">
        <v>82</v>
      </c>
      <c r="N28" s="75"/>
      <c r="O28" s="76"/>
      <c r="P28" s="72"/>
      <c r="Q28" s="73"/>
      <c r="R28" s="20" t="str">
        <f>IFERROR((VLOOKUP(N28,'3. PSP Rates'!$A$2:$B$6,2,FALSE)*'2. NHMRC Budget Contribution'!P28*(1)),"")</f>
        <v/>
      </c>
      <c r="T28" s="10" t="s">
        <v>82</v>
      </c>
      <c r="U28" s="75"/>
      <c r="V28" s="76"/>
      <c r="W28" s="72"/>
      <c r="X28" s="73"/>
      <c r="Y28" s="20" t="str">
        <f>IFERROR((VLOOKUP(U28,'3. PSP Rates'!$A$2:$B$6,2,FALSE)*'2. NHMRC Budget Contribution'!W28*(1)),"")</f>
        <v/>
      </c>
      <c r="AA28" s="10" t="s">
        <v>82</v>
      </c>
      <c r="AB28" s="75"/>
      <c r="AC28" s="76"/>
      <c r="AD28" s="72"/>
      <c r="AE28" s="73"/>
      <c r="AF28" s="20" t="str">
        <f>IFERROR((VLOOKUP(AB28,'3. PSP Rates'!$A$2:$B$6,2,FALSE)*'2. NHMRC Budget Contribution'!AD28*(1)),"")</f>
        <v/>
      </c>
      <c r="AH28" s="10" t="s">
        <v>82</v>
      </c>
      <c r="AI28" s="75"/>
      <c r="AJ28" s="76"/>
      <c r="AK28" s="72"/>
      <c r="AL28" s="73"/>
      <c r="AM28" s="20" t="str">
        <f>IFERROR((VLOOKUP(AI28,'3. PSP Rates'!$A$2:$B$6,2,FALSE)*'2. NHMRC Budget Contribution'!AK28*(1)),"")</f>
        <v/>
      </c>
    </row>
    <row r="29" spans="1:39" x14ac:dyDescent="0.35">
      <c r="A29" s="2"/>
      <c r="B29" s="2"/>
      <c r="C29" s="2"/>
      <c r="D29" s="2"/>
      <c r="E29" s="2"/>
      <c r="F29" s="10" t="s">
        <v>83</v>
      </c>
      <c r="G29" s="75"/>
      <c r="H29" s="76"/>
      <c r="I29" s="72"/>
      <c r="J29" s="73"/>
      <c r="K29" s="20" t="str">
        <f>IFERROR((VLOOKUP(G29,'3. PSP Rates'!$A$2:$B$6,2,FALSE)*'2. NHMRC Budget Contribution'!I29*(1)),"")</f>
        <v/>
      </c>
      <c r="M29" s="10" t="s">
        <v>83</v>
      </c>
      <c r="N29" s="75"/>
      <c r="O29" s="76"/>
      <c r="P29" s="72"/>
      <c r="Q29" s="73"/>
      <c r="R29" s="20" t="str">
        <f>IFERROR((VLOOKUP(N29,'3. PSP Rates'!$A$2:$B$6,2,FALSE)*'2. NHMRC Budget Contribution'!P29*(1)),"")</f>
        <v/>
      </c>
      <c r="T29" s="10" t="s">
        <v>83</v>
      </c>
      <c r="U29" s="75"/>
      <c r="V29" s="76"/>
      <c r="W29" s="72"/>
      <c r="X29" s="73"/>
      <c r="Y29" s="20" t="str">
        <f>IFERROR((VLOOKUP(U29,'3. PSP Rates'!$A$2:$B$6,2,FALSE)*'2. NHMRC Budget Contribution'!W29*(1)),"")</f>
        <v/>
      </c>
      <c r="AA29" s="10" t="s">
        <v>83</v>
      </c>
      <c r="AB29" s="75"/>
      <c r="AC29" s="76"/>
      <c r="AD29" s="72"/>
      <c r="AE29" s="73"/>
      <c r="AF29" s="20" t="str">
        <f>IFERROR((VLOOKUP(AB29,'3. PSP Rates'!$A$2:$B$6,2,FALSE)*'2. NHMRC Budget Contribution'!AD29*(1)),"")</f>
        <v/>
      </c>
      <c r="AH29" s="10" t="s">
        <v>83</v>
      </c>
      <c r="AI29" s="75"/>
      <c r="AJ29" s="76"/>
      <c r="AK29" s="72"/>
      <c r="AL29" s="73"/>
      <c r="AM29" s="20" t="str">
        <f>IFERROR((VLOOKUP(AI29,'3. PSP Rates'!$A$2:$B$6,2,FALSE)*'2. NHMRC Budget Contribution'!AK29*(1)),"")</f>
        <v/>
      </c>
    </row>
    <row r="30" spans="1:39" x14ac:dyDescent="0.35">
      <c r="A30" s="2"/>
      <c r="B30" s="2"/>
      <c r="C30" s="2"/>
      <c r="D30" s="2"/>
      <c r="E30" s="2"/>
      <c r="F30" s="10" t="s">
        <v>84</v>
      </c>
      <c r="G30" s="75"/>
      <c r="H30" s="76"/>
      <c r="I30" s="72"/>
      <c r="J30" s="73"/>
      <c r="K30" s="20" t="str">
        <f>IFERROR((VLOOKUP(G30,'3. PSP Rates'!$A$2:$B$6,2,FALSE)*'2. NHMRC Budget Contribution'!I30*(1)),"")</f>
        <v/>
      </c>
      <c r="M30" s="10" t="s">
        <v>84</v>
      </c>
      <c r="N30" s="75"/>
      <c r="O30" s="76"/>
      <c r="P30" s="72"/>
      <c r="Q30" s="73"/>
      <c r="R30" s="20" t="str">
        <f>IFERROR((VLOOKUP(N30,'3. PSP Rates'!$A$2:$B$6,2,FALSE)*'2. NHMRC Budget Contribution'!P30*(1)),"")</f>
        <v/>
      </c>
      <c r="T30" s="10" t="s">
        <v>84</v>
      </c>
      <c r="U30" s="75"/>
      <c r="V30" s="76"/>
      <c r="W30" s="72"/>
      <c r="X30" s="73"/>
      <c r="Y30" s="20" t="str">
        <f>IFERROR((VLOOKUP(U30,'3. PSP Rates'!$A$2:$B$6,2,FALSE)*'2. NHMRC Budget Contribution'!W30*(1)),"")</f>
        <v/>
      </c>
      <c r="AA30" s="10" t="s">
        <v>84</v>
      </c>
      <c r="AB30" s="75"/>
      <c r="AC30" s="76"/>
      <c r="AD30" s="72"/>
      <c r="AE30" s="73"/>
      <c r="AF30" s="20" t="str">
        <f>IFERROR((VLOOKUP(AB30,'3. PSP Rates'!$A$2:$B$6,2,FALSE)*'2. NHMRC Budget Contribution'!AD30*(1)),"")</f>
        <v/>
      </c>
      <c r="AH30" s="10" t="s">
        <v>84</v>
      </c>
      <c r="AI30" s="75"/>
      <c r="AJ30" s="76"/>
      <c r="AK30" s="72"/>
      <c r="AL30" s="73"/>
      <c r="AM30" s="20" t="str">
        <f>IFERROR((VLOOKUP(AI30,'3. PSP Rates'!$A$2:$B$6,2,FALSE)*'2. NHMRC Budget Contribution'!AK30*(1)),"")</f>
        <v/>
      </c>
    </row>
    <row r="31" spans="1:39" x14ac:dyDescent="0.35">
      <c r="A31" s="2"/>
      <c r="B31" s="2"/>
      <c r="C31" s="2"/>
      <c r="D31" s="2"/>
      <c r="E31" s="2"/>
      <c r="F31" s="10" t="s">
        <v>85</v>
      </c>
      <c r="G31" s="75"/>
      <c r="H31" s="76"/>
      <c r="I31" s="72"/>
      <c r="J31" s="73"/>
      <c r="K31" s="20" t="str">
        <f>IFERROR((VLOOKUP(G31,'3. PSP Rates'!$A$2:$B$6,2,FALSE)*'2. NHMRC Budget Contribution'!I31*(1)),"")</f>
        <v/>
      </c>
      <c r="M31" s="10" t="s">
        <v>85</v>
      </c>
      <c r="N31" s="75"/>
      <c r="O31" s="76"/>
      <c r="P31" s="72"/>
      <c r="Q31" s="73"/>
      <c r="R31" s="20" t="str">
        <f>IFERROR((VLOOKUP(N31,'3. PSP Rates'!$A$2:$B$6,2,FALSE)*'2. NHMRC Budget Contribution'!P31*(1)),"")</f>
        <v/>
      </c>
      <c r="T31" s="10" t="s">
        <v>85</v>
      </c>
      <c r="U31" s="75"/>
      <c r="V31" s="76"/>
      <c r="W31" s="72"/>
      <c r="X31" s="73"/>
      <c r="Y31" s="20" t="str">
        <f>IFERROR((VLOOKUP(U31,'3. PSP Rates'!$A$2:$B$6,2,FALSE)*'2. NHMRC Budget Contribution'!W31*(1)),"")</f>
        <v/>
      </c>
      <c r="AA31" s="10" t="s">
        <v>85</v>
      </c>
      <c r="AB31" s="75"/>
      <c r="AC31" s="76"/>
      <c r="AD31" s="72"/>
      <c r="AE31" s="73"/>
      <c r="AF31" s="20" t="str">
        <f>IFERROR((VLOOKUP(AB31,'3. PSP Rates'!$A$2:$B$6,2,FALSE)*'2. NHMRC Budget Contribution'!AD31*(1)),"")</f>
        <v/>
      </c>
      <c r="AH31" s="10" t="s">
        <v>85</v>
      </c>
      <c r="AI31" s="75"/>
      <c r="AJ31" s="76"/>
      <c r="AK31" s="72"/>
      <c r="AL31" s="73"/>
      <c r="AM31" s="20" t="str">
        <f>IFERROR((VLOOKUP(AI31,'3. PSP Rates'!$A$2:$B$6,2,FALSE)*'2. NHMRC Budget Contribution'!AK31*(1)),"")</f>
        <v/>
      </c>
    </row>
    <row r="32" spans="1:39" x14ac:dyDescent="0.35">
      <c r="A32" s="2"/>
      <c r="B32" s="2"/>
      <c r="C32" s="2"/>
      <c r="D32" s="2"/>
      <c r="E32" s="2"/>
      <c r="K32" s="21">
        <f>SUM(K22:K31)</f>
        <v>0</v>
      </c>
      <c r="R32" s="21">
        <f>SUM(R22:R31)</f>
        <v>0</v>
      </c>
      <c r="Y32" s="21">
        <f>SUM(Y22:Y31)</f>
        <v>0</v>
      </c>
      <c r="AF32" s="21">
        <f>SUM(AF22:AF31)</f>
        <v>0</v>
      </c>
      <c r="AM32" s="21">
        <f>SUM(AM22:AM31)</f>
        <v>0</v>
      </c>
    </row>
    <row r="33" spans="1:39" x14ac:dyDescent="0.35">
      <c r="A33" s="2"/>
      <c r="B33" s="2"/>
      <c r="C33" s="2"/>
      <c r="D33" s="2"/>
      <c r="E33" s="2"/>
    </row>
    <row r="34" spans="1:39" x14ac:dyDescent="0.35">
      <c r="A34" s="2"/>
      <c r="B34" s="2"/>
      <c r="C34" s="2"/>
      <c r="D34" s="2"/>
      <c r="E34" s="2"/>
      <c r="F34" s="15" t="s">
        <v>86</v>
      </c>
      <c r="G34" s="16" t="s">
        <v>87</v>
      </c>
      <c r="H34" s="16" t="s">
        <v>5</v>
      </c>
      <c r="I34" s="16" t="s">
        <v>88</v>
      </c>
      <c r="J34" s="16" t="s">
        <v>89</v>
      </c>
      <c r="K34" s="13" t="s">
        <v>63</v>
      </c>
      <c r="M34" s="15" t="s">
        <v>86</v>
      </c>
      <c r="N34" s="16" t="s">
        <v>87</v>
      </c>
      <c r="O34" s="16" t="s">
        <v>5</v>
      </c>
      <c r="P34" s="16" t="s">
        <v>88</v>
      </c>
      <c r="Q34" s="16" t="s">
        <v>89</v>
      </c>
      <c r="R34" s="13" t="s">
        <v>63</v>
      </c>
      <c r="T34" s="15" t="s">
        <v>86</v>
      </c>
      <c r="U34" s="16" t="s">
        <v>87</v>
      </c>
      <c r="V34" s="16" t="s">
        <v>5</v>
      </c>
      <c r="W34" s="16" t="s">
        <v>88</v>
      </c>
      <c r="X34" s="16" t="s">
        <v>89</v>
      </c>
      <c r="Y34" s="13" t="s">
        <v>63</v>
      </c>
      <c r="AA34" s="15" t="s">
        <v>86</v>
      </c>
      <c r="AB34" s="16" t="s">
        <v>87</v>
      </c>
      <c r="AC34" s="16" t="s">
        <v>5</v>
      </c>
      <c r="AD34" s="16" t="s">
        <v>88</v>
      </c>
      <c r="AE34" s="16" t="s">
        <v>89</v>
      </c>
      <c r="AF34" s="13" t="s">
        <v>63</v>
      </c>
      <c r="AH34" s="15" t="s">
        <v>86</v>
      </c>
      <c r="AI34" s="16" t="s">
        <v>87</v>
      </c>
      <c r="AJ34" s="16" t="s">
        <v>5</v>
      </c>
      <c r="AK34" s="16" t="s">
        <v>88</v>
      </c>
      <c r="AL34" s="16" t="s">
        <v>89</v>
      </c>
      <c r="AM34" s="13" t="s">
        <v>63</v>
      </c>
    </row>
    <row r="35" spans="1:39" x14ac:dyDescent="0.35">
      <c r="A35" s="2"/>
      <c r="B35" s="2"/>
      <c r="C35" s="2"/>
      <c r="D35" s="2"/>
      <c r="E35" s="2"/>
      <c r="F35" s="10" t="s">
        <v>90</v>
      </c>
      <c r="G35" s="29"/>
      <c r="H35" s="29"/>
      <c r="I35" s="10"/>
      <c r="J35" s="27">
        <v>0.3</v>
      </c>
      <c r="K35" s="20" t="str">
        <f>IFERROR((VLOOKUP(H35,'4. MQ Casual Staff Rates'!$F$2:$G$42,2,FALSE)*I35*(J35+1)),"")</f>
        <v/>
      </c>
      <c r="M35" s="10" t="s">
        <v>90</v>
      </c>
      <c r="N35" s="29"/>
      <c r="O35" s="29"/>
      <c r="P35" s="10"/>
      <c r="Q35" s="27">
        <v>0.3</v>
      </c>
      <c r="R35" s="20" t="str">
        <f>IFERROR((VLOOKUP(O35,'4. MQ Casual Staff Rates'!$F$2:$G$42,2,FALSE)*P35*(Q35+1)),"")</f>
        <v/>
      </c>
      <c r="T35" s="10" t="s">
        <v>90</v>
      </c>
      <c r="U35" s="29"/>
      <c r="V35" s="29"/>
      <c r="W35" s="10"/>
      <c r="X35" s="27">
        <v>0.3</v>
      </c>
      <c r="Y35" s="20" t="str">
        <f>IFERROR((VLOOKUP(V35,'4. MQ Casual Staff Rates'!$F$2:$G$42,2,FALSE)*W35*(X35+1)),"")</f>
        <v/>
      </c>
      <c r="AA35" s="10" t="s">
        <v>90</v>
      </c>
      <c r="AB35" s="29"/>
      <c r="AC35" s="29"/>
      <c r="AD35" s="10"/>
      <c r="AE35" s="27">
        <v>0.3</v>
      </c>
      <c r="AF35" s="20" t="str">
        <f>IFERROR((VLOOKUP(AC35,'4. MQ Casual Staff Rates'!$F$2:$G$42,2,FALSE)*AD35*(AE35+1)),"")</f>
        <v/>
      </c>
      <c r="AH35" s="10" t="s">
        <v>90</v>
      </c>
      <c r="AI35" s="29"/>
      <c r="AJ35" s="29"/>
      <c r="AK35" s="10"/>
      <c r="AL35" s="27">
        <v>0.3</v>
      </c>
      <c r="AM35" s="20" t="str">
        <f>IFERROR((VLOOKUP(AJ35,'4. MQ Casual Staff Rates'!$F$2:$G$42,2,FALSE)*AK35*(AL35+1)),"")</f>
        <v/>
      </c>
    </row>
    <row r="36" spans="1:39" x14ac:dyDescent="0.35">
      <c r="A36" s="2"/>
      <c r="B36" s="2"/>
      <c r="C36" s="2"/>
      <c r="D36" s="2"/>
      <c r="E36" s="2"/>
      <c r="F36" s="10" t="s">
        <v>91</v>
      </c>
      <c r="G36" s="29"/>
      <c r="H36" s="29"/>
      <c r="I36" s="10"/>
      <c r="J36" s="27">
        <v>0.3</v>
      </c>
      <c r="K36" s="20" t="str">
        <f>IFERROR((VLOOKUP(H36,'4. MQ Casual Staff Rates'!$F$2:$G$42,2,FALSE)*I36*(J36+1)),"")</f>
        <v/>
      </c>
      <c r="M36" s="10" t="s">
        <v>91</v>
      </c>
      <c r="N36" s="29"/>
      <c r="O36" s="29"/>
      <c r="P36" s="10"/>
      <c r="Q36" s="27">
        <v>0.3</v>
      </c>
      <c r="R36" s="20" t="str">
        <f>IFERROR((VLOOKUP(O36,'4. MQ Casual Staff Rates'!$F$2:$G$42,2,FALSE)*P36*(Q36+1)),"")</f>
        <v/>
      </c>
      <c r="T36" s="10" t="s">
        <v>91</v>
      </c>
      <c r="U36" s="29"/>
      <c r="V36" s="29"/>
      <c r="W36" s="10"/>
      <c r="X36" s="27">
        <v>0.3</v>
      </c>
      <c r="Y36" s="20" t="str">
        <f>IFERROR((VLOOKUP(V36,'4. MQ Casual Staff Rates'!$F$2:$G$42,2,FALSE)*W36*(X36+1)),"")</f>
        <v/>
      </c>
      <c r="AA36" s="10" t="s">
        <v>91</v>
      </c>
      <c r="AB36" s="29"/>
      <c r="AC36" s="29"/>
      <c r="AD36" s="10"/>
      <c r="AE36" s="27">
        <v>0.3</v>
      </c>
      <c r="AF36" s="20" t="str">
        <f>IFERROR((VLOOKUP(AC36,'4. MQ Casual Staff Rates'!$F$2:$G$42,2,FALSE)*AD36*(AE36+1)),"")</f>
        <v/>
      </c>
      <c r="AH36" s="10" t="s">
        <v>91</v>
      </c>
      <c r="AI36" s="29"/>
      <c r="AJ36" s="29"/>
      <c r="AK36" s="10"/>
      <c r="AL36" s="27">
        <v>0.3</v>
      </c>
      <c r="AM36" s="20" t="str">
        <f>IFERROR((VLOOKUP(AJ36,'4. MQ Casual Staff Rates'!$F$2:$G$42,2,FALSE)*AK36*(AL36+1)),"")</f>
        <v/>
      </c>
    </row>
    <row r="37" spans="1:39" x14ac:dyDescent="0.35">
      <c r="A37" s="2"/>
      <c r="B37" s="2"/>
      <c r="C37" s="2"/>
      <c r="D37" s="2"/>
      <c r="E37" s="2"/>
      <c r="F37" s="10" t="s">
        <v>92</v>
      </c>
      <c r="G37" s="29"/>
      <c r="H37" s="29"/>
      <c r="I37" s="10"/>
      <c r="J37" s="27">
        <v>0.3</v>
      </c>
      <c r="K37" s="20" t="str">
        <f>IFERROR((VLOOKUP(H37,'4. MQ Casual Staff Rates'!$F$2:$G$42,2,FALSE)*I37*(J37+1)),"")</f>
        <v/>
      </c>
      <c r="M37" s="10" t="s">
        <v>92</v>
      </c>
      <c r="N37" s="29"/>
      <c r="O37" s="29"/>
      <c r="P37" s="10"/>
      <c r="Q37" s="27">
        <v>0.3</v>
      </c>
      <c r="R37" s="20" t="str">
        <f>IFERROR((VLOOKUP(O37,'4. MQ Casual Staff Rates'!$F$2:$G$42,2,FALSE)*P37*(Q37+1)),"")</f>
        <v/>
      </c>
      <c r="T37" s="10" t="s">
        <v>92</v>
      </c>
      <c r="U37" s="29"/>
      <c r="V37" s="29"/>
      <c r="W37" s="10"/>
      <c r="X37" s="27">
        <v>0.3</v>
      </c>
      <c r="Y37" s="20" t="str">
        <f>IFERROR((VLOOKUP(V37,'4. MQ Casual Staff Rates'!$F$2:$G$42,2,FALSE)*W37*(X37+1)),"")</f>
        <v/>
      </c>
      <c r="AA37" s="10" t="s">
        <v>92</v>
      </c>
      <c r="AB37" s="29"/>
      <c r="AC37" s="29"/>
      <c r="AD37" s="10"/>
      <c r="AE37" s="27">
        <v>0.3</v>
      </c>
      <c r="AF37" s="20" t="str">
        <f>IFERROR((VLOOKUP(AC37,'4. MQ Casual Staff Rates'!$F$2:$G$42,2,FALSE)*AD37*(AE37+1)),"")</f>
        <v/>
      </c>
      <c r="AH37" s="10" t="s">
        <v>92</v>
      </c>
      <c r="AI37" s="29"/>
      <c r="AJ37" s="29"/>
      <c r="AK37" s="10"/>
      <c r="AL37" s="27">
        <v>0.3</v>
      </c>
      <c r="AM37" s="20" t="str">
        <f>IFERROR((VLOOKUP(AJ37,'4. MQ Casual Staff Rates'!$F$2:$G$42,2,FALSE)*AK37*(AL37+1)),"")</f>
        <v/>
      </c>
    </row>
    <row r="38" spans="1:39" x14ac:dyDescent="0.35">
      <c r="A38" s="2"/>
      <c r="B38" s="2"/>
      <c r="C38" s="2"/>
      <c r="D38" s="2"/>
      <c r="E38" s="2"/>
      <c r="F38" s="10" t="s">
        <v>93</v>
      </c>
      <c r="G38" s="29"/>
      <c r="H38" s="29"/>
      <c r="I38" s="10"/>
      <c r="J38" s="27">
        <v>0.3</v>
      </c>
      <c r="K38" s="20" t="str">
        <f>IFERROR((VLOOKUP(H38,'4. MQ Casual Staff Rates'!$F$2:$G$42,2,FALSE)*I38*(J38+1)),"")</f>
        <v/>
      </c>
      <c r="M38" s="10" t="s">
        <v>93</v>
      </c>
      <c r="N38" s="29"/>
      <c r="O38" s="29"/>
      <c r="P38" s="10"/>
      <c r="Q38" s="27">
        <v>0.3</v>
      </c>
      <c r="R38" s="20" t="str">
        <f>IFERROR((VLOOKUP(O38,'4. MQ Casual Staff Rates'!$F$2:$G$42,2,FALSE)*P38*(Q38+1)),"")</f>
        <v/>
      </c>
      <c r="T38" s="10" t="s">
        <v>93</v>
      </c>
      <c r="U38" s="29"/>
      <c r="V38" s="29"/>
      <c r="W38" s="10"/>
      <c r="X38" s="27">
        <v>0.3</v>
      </c>
      <c r="Y38" s="20" t="str">
        <f>IFERROR((VLOOKUP(V38,'4. MQ Casual Staff Rates'!$F$2:$G$42,2,FALSE)*W38*(X38+1)),"")</f>
        <v/>
      </c>
      <c r="AA38" s="10" t="s">
        <v>93</v>
      </c>
      <c r="AB38" s="29"/>
      <c r="AC38" s="29"/>
      <c r="AD38" s="10"/>
      <c r="AE38" s="27">
        <v>0.3</v>
      </c>
      <c r="AF38" s="20" t="str">
        <f>IFERROR((VLOOKUP(AC38,'4. MQ Casual Staff Rates'!$F$2:$G$42,2,FALSE)*AD38*(AE38+1)),"")</f>
        <v/>
      </c>
      <c r="AH38" s="10" t="s">
        <v>93</v>
      </c>
      <c r="AI38" s="29"/>
      <c r="AJ38" s="29"/>
      <c r="AK38" s="10"/>
      <c r="AL38" s="27">
        <v>0.3</v>
      </c>
      <c r="AM38" s="20" t="str">
        <f>IFERROR((VLOOKUP(AJ38,'4. MQ Casual Staff Rates'!$F$2:$G$42,2,FALSE)*AK38*(AL38+1)),"")</f>
        <v/>
      </c>
    </row>
    <row r="39" spans="1:39" x14ac:dyDescent="0.35">
      <c r="A39" s="2"/>
      <c r="B39" s="2"/>
      <c r="C39" s="2"/>
      <c r="D39" s="2"/>
      <c r="E39" s="2"/>
      <c r="F39" s="10" t="s">
        <v>94</v>
      </c>
      <c r="G39" s="29"/>
      <c r="H39" s="29"/>
      <c r="I39" s="10"/>
      <c r="J39" s="27">
        <v>0.3</v>
      </c>
      <c r="K39" s="20" t="str">
        <f>IFERROR((VLOOKUP(H39,'4. MQ Casual Staff Rates'!$F$2:$G$42,2,FALSE)*I39*(J39+1)),"")</f>
        <v/>
      </c>
      <c r="M39" s="10" t="s">
        <v>94</v>
      </c>
      <c r="N39" s="29"/>
      <c r="O39" s="29"/>
      <c r="P39" s="10"/>
      <c r="Q39" s="27">
        <v>0.3</v>
      </c>
      <c r="R39" s="20" t="str">
        <f>IFERROR((VLOOKUP(O39,'4. MQ Casual Staff Rates'!$F$2:$G$42,2,FALSE)*P39*(Q39+1)),"")</f>
        <v/>
      </c>
      <c r="T39" s="10" t="s">
        <v>94</v>
      </c>
      <c r="U39" s="29"/>
      <c r="V39" s="29"/>
      <c r="W39" s="10"/>
      <c r="X39" s="27">
        <v>0.3</v>
      </c>
      <c r="Y39" s="20" t="str">
        <f>IFERROR((VLOOKUP(V39,'4. MQ Casual Staff Rates'!$F$2:$G$42,2,FALSE)*W39*(X39+1)),"")</f>
        <v/>
      </c>
      <c r="AA39" s="10" t="s">
        <v>94</v>
      </c>
      <c r="AB39" s="29"/>
      <c r="AC39" s="29"/>
      <c r="AD39" s="10"/>
      <c r="AE39" s="27">
        <v>0.3</v>
      </c>
      <c r="AF39" s="20" t="str">
        <f>IFERROR((VLOOKUP(AC39,'4. MQ Casual Staff Rates'!$F$2:$G$42,2,FALSE)*AD39*(AE39+1)),"")</f>
        <v/>
      </c>
      <c r="AH39" s="10" t="s">
        <v>94</v>
      </c>
      <c r="AI39" s="29"/>
      <c r="AJ39" s="29"/>
      <c r="AK39" s="10"/>
      <c r="AL39" s="27">
        <v>0.3</v>
      </c>
      <c r="AM39" s="20" t="str">
        <f>IFERROR((VLOOKUP(AJ39,'4. MQ Casual Staff Rates'!$F$2:$G$42,2,FALSE)*AK39*(AL39+1)),"")</f>
        <v/>
      </c>
    </row>
    <row r="40" spans="1:39" x14ac:dyDescent="0.35">
      <c r="A40" s="2"/>
      <c r="B40" s="2"/>
      <c r="C40" s="2"/>
      <c r="D40" s="2"/>
      <c r="E40" s="2"/>
      <c r="K40" s="21">
        <f>SUM(K35:K39)</f>
        <v>0</v>
      </c>
      <c r="R40" s="21">
        <f>SUM(R35:R39)</f>
        <v>0</v>
      </c>
      <c r="Y40" s="21">
        <f>SUM(Y35:Y39)</f>
        <v>0</v>
      </c>
      <c r="AF40" s="21">
        <f>SUM(AF35:AF39)</f>
        <v>0</v>
      </c>
      <c r="AM40" s="21">
        <f>SUM(AM35:AM39)</f>
        <v>0</v>
      </c>
    </row>
    <row r="41" spans="1:39" x14ac:dyDescent="0.35">
      <c r="A41" s="2"/>
      <c r="B41" s="2"/>
      <c r="C41" s="2"/>
      <c r="D41" s="2"/>
      <c r="E41" s="2"/>
    </row>
    <row r="42" spans="1:39" x14ac:dyDescent="0.35">
      <c r="A42" s="2"/>
      <c r="B42" s="2"/>
      <c r="C42" s="2"/>
      <c r="D42" s="2"/>
      <c r="E42" s="2"/>
      <c r="F42" s="14" t="s">
        <v>95</v>
      </c>
      <c r="G42" s="74" t="s">
        <v>106</v>
      </c>
      <c r="H42" s="74"/>
      <c r="I42" s="14" t="s">
        <v>108</v>
      </c>
      <c r="J42" s="14" t="s">
        <v>109</v>
      </c>
      <c r="K42" s="12" t="s">
        <v>107</v>
      </c>
      <c r="M42" s="14" t="s">
        <v>95</v>
      </c>
      <c r="N42" s="74" t="s">
        <v>106</v>
      </c>
      <c r="O42" s="74"/>
      <c r="P42" s="14" t="s">
        <v>108</v>
      </c>
      <c r="Q42" s="14" t="s">
        <v>109</v>
      </c>
      <c r="R42" s="12" t="s">
        <v>107</v>
      </c>
      <c r="T42" s="14" t="s">
        <v>95</v>
      </c>
      <c r="U42" s="74" t="s">
        <v>106</v>
      </c>
      <c r="V42" s="74"/>
      <c r="W42" s="14" t="s">
        <v>108</v>
      </c>
      <c r="X42" s="14" t="s">
        <v>109</v>
      </c>
      <c r="Y42" s="12" t="s">
        <v>107</v>
      </c>
      <c r="AA42" s="14" t="s">
        <v>95</v>
      </c>
      <c r="AB42" s="74" t="s">
        <v>106</v>
      </c>
      <c r="AC42" s="74"/>
      <c r="AD42" s="14" t="s">
        <v>108</v>
      </c>
      <c r="AE42" s="14" t="s">
        <v>109</v>
      </c>
      <c r="AF42" s="12" t="s">
        <v>107</v>
      </c>
      <c r="AH42" s="14" t="s">
        <v>95</v>
      </c>
      <c r="AI42" s="74" t="s">
        <v>106</v>
      </c>
      <c r="AJ42" s="74"/>
      <c r="AK42" s="14" t="s">
        <v>108</v>
      </c>
      <c r="AL42" s="14" t="s">
        <v>109</v>
      </c>
      <c r="AM42" s="12" t="s">
        <v>107</v>
      </c>
    </row>
    <row r="43" spans="1:39" x14ac:dyDescent="0.35">
      <c r="A43" s="2"/>
      <c r="B43" s="2"/>
      <c r="C43" s="2"/>
      <c r="D43" s="2"/>
      <c r="E43" s="2"/>
      <c r="F43" s="10" t="s">
        <v>96</v>
      </c>
      <c r="G43" s="66"/>
      <c r="H43" s="68"/>
      <c r="I43" s="30"/>
      <c r="J43" s="11"/>
      <c r="K43" s="24"/>
      <c r="M43" s="10" t="s">
        <v>96</v>
      </c>
      <c r="N43" s="66"/>
      <c r="O43" s="68"/>
      <c r="P43" s="31"/>
      <c r="Q43" s="11"/>
      <c r="R43" s="24"/>
      <c r="T43" s="10" t="s">
        <v>96</v>
      </c>
      <c r="U43" s="66"/>
      <c r="V43" s="68"/>
      <c r="W43" s="31"/>
      <c r="X43" s="11"/>
      <c r="Y43" s="24"/>
      <c r="AA43" s="10" t="s">
        <v>96</v>
      </c>
      <c r="AB43" s="66"/>
      <c r="AC43" s="68"/>
      <c r="AD43" s="31"/>
      <c r="AE43" s="11"/>
      <c r="AF43" s="24"/>
      <c r="AH43" s="10" t="s">
        <v>96</v>
      </c>
      <c r="AI43" s="66"/>
      <c r="AJ43" s="68"/>
      <c r="AK43" s="31"/>
      <c r="AL43" s="11"/>
      <c r="AM43" s="24"/>
    </row>
    <row r="44" spans="1:39" x14ac:dyDescent="0.35">
      <c r="A44" s="2"/>
      <c r="B44" s="2"/>
      <c r="C44" s="2"/>
      <c r="D44" s="2"/>
      <c r="E44" s="2"/>
      <c r="F44" s="10" t="s">
        <v>97</v>
      </c>
      <c r="G44" s="66"/>
      <c r="H44" s="68"/>
      <c r="I44" s="30"/>
      <c r="J44" s="11"/>
      <c r="K44" s="24"/>
      <c r="M44" s="10" t="s">
        <v>97</v>
      </c>
      <c r="N44" s="66"/>
      <c r="O44" s="68"/>
      <c r="P44" s="31"/>
      <c r="Q44" s="11"/>
      <c r="R44" s="24"/>
      <c r="T44" s="10" t="s">
        <v>97</v>
      </c>
      <c r="U44" s="66"/>
      <c r="V44" s="68"/>
      <c r="W44" s="31"/>
      <c r="X44" s="11"/>
      <c r="Y44" s="24"/>
      <c r="AA44" s="10" t="s">
        <v>97</v>
      </c>
      <c r="AB44" s="66"/>
      <c r="AC44" s="68"/>
      <c r="AD44" s="31"/>
      <c r="AE44" s="11"/>
      <c r="AF44" s="24"/>
      <c r="AH44" s="10" t="s">
        <v>97</v>
      </c>
      <c r="AI44" s="66"/>
      <c r="AJ44" s="68"/>
      <c r="AK44" s="31"/>
      <c r="AL44" s="11"/>
      <c r="AM44" s="24"/>
    </row>
    <row r="45" spans="1:39" x14ac:dyDescent="0.35">
      <c r="A45" s="2"/>
      <c r="B45" s="2"/>
      <c r="C45" s="2"/>
      <c r="D45" s="2"/>
      <c r="E45" s="2"/>
      <c r="F45" s="10" t="s">
        <v>98</v>
      </c>
      <c r="G45" s="66"/>
      <c r="H45" s="68"/>
      <c r="I45" s="30"/>
      <c r="J45" s="11"/>
      <c r="K45" s="24"/>
      <c r="M45" s="10" t="s">
        <v>98</v>
      </c>
      <c r="N45" s="66"/>
      <c r="O45" s="68"/>
      <c r="P45" s="31"/>
      <c r="Q45" s="11"/>
      <c r="R45" s="24"/>
      <c r="T45" s="10" t="s">
        <v>98</v>
      </c>
      <c r="U45" s="66"/>
      <c r="V45" s="68"/>
      <c r="W45" s="31"/>
      <c r="X45" s="11"/>
      <c r="Y45" s="24"/>
      <c r="AA45" s="10" t="s">
        <v>98</v>
      </c>
      <c r="AB45" s="66"/>
      <c r="AC45" s="68"/>
      <c r="AD45" s="31"/>
      <c r="AE45" s="11"/>
      <c r="AF45" s="24"/>
      <c r="AH45" s="10" t="s">
        <v>98</v>
      </c>
      <c r="AI45" s="66"/>
      <c r="AJ45" s="68"/>
      <c r="AK45" s="31"/>
      <c r="AL45" s="11"/>
      <c r="AM45" s="24"/>
    </row>
    <row r="46" spans="1:39" x14ac:dyDescent="0.35">
      <c r="A46" s="2"/>
      <c r="B46" s="2"/>
      <c r="C46" s="2"/>
      <c r="D46" s="2"/>
      <c r="E46" s="2"/>
      <c r="F46" s="10" t="s">
        <v>99</v>
      </c>
      <c r="G46" s="66"/>
      <c r="H46" s="68"/>
      <c r="I46" s="30"/>
      <c r="J46" s="11"/>
      <c r="K46" s="24"/>
      <c r="M46" s="10" t="s">
        <v>99</v>
      </c>
      <c r="N46" s="66"/>
      <c r="O46" s="68"/>
      <c r="P46" s="31"/>
      <c r="Q46" s="11"/>
      <c r="R46" s="24"/>
      <c r="T46" s="10" t="s">
        <v>99</v>
      </c>
      <c r="U46" s="66"/>
      <c r="V46" s="68"/>
      <c r="W46" s="31"/>
      <c r="X46" s="11"/>
      <c r="Y46" s="24"/>
      <c r="AA46" s="10" t="s">
        <v>99</v>
      </c>
      <c r="AB46" s="66"/>
      <c r="AC46" s="68"/>
      <c r="AD46" s="31"/>
      <c r="AE46" s="11"/>
      <c r="AF46" s="24"/>
      <c r="AH46" s="10" t="s">
        <v>99</v>
      </c>
      <c r="AI46" s="66"/>
      <c r="AJ46" s="68"/>
      <c r="AK46" s="31"/>
      <c r="AL46" s="11"/>
      <c r="AM46" s="24"/>
    </row>
    <row r="47" spans="1:39" x14ac:dyDescent="0.35">
      <c r="A47" s="2"/>
      <c r="B47" s="2"/>
      <c r="C47" s="2"/>
      <c r="D47" s="2"/>
      <c r="E47" s="2"/>
      <c r="F47" s="10" t="s">
        <v>100</v>
      </c>
      <c r="G47" s="66"/>
      <c r="H47" s="68"/>
      <c r="I47" s="30"/>
      <c r="J47" s="11"/>
      <c r="K47" s="24"/>
      <c r="M47" s="10" t="s">
        <v>100</v>
      </c>
      <c r="N47" s="66"/>
      <c r="O47" s="68"/>
      <c r="P47" s="31"/>
      <c r="Q47" s="11"/>
      <c r="R47" s="24"/>
      <c r="T47" s="10" t="s">
        <v>100</v>
      </c>
      <c r="U47" s="66"/>
      <c r="V47" s="68"/>
      <c r="W47" s="31"/>
      <c r="X47" s="11"/>
      <c r="Y47" s="24"/>
      <c r="AA47" s="10" t="s">
        <v>100</v>
      </c>
      <c r="AB47" s="66"/>
      <c r="AC47" s="68"/>
      <c r="AD47" s="31"/>
      <c r="AE47" s="11"/>
      <c r="AF47" s="24"/>
      <c r="AH47" s="10" t="s">
        <v>100</v>
      </c>
      <c r="AI47" s="66"/>
      <c r="AJ47" s="68"/>
      <c r="AK47" s="31"/>
      <c r="AL47" s="11"/>
      <c r="AM47" s="24"/>
    </row>
    <row r="48" spans="1:39" x14ac:dyDescent="0.35">
      <c r="A48" s="2"/>
      <c r="B48" s="2"/>
      <c r="C48" s="2"/>
      <c r="D48" s="2"/>
      <c r="E48" s="2"/>
      <c r="F48" s="10" t="s">
        <v>101</v>
      </c>
      <c r="G48" s="66"/>
      <c r="H48" s="68"/>
      <c r="I48" s="30"/>
      <c r="J48" s="11"/>
      <c r="K48" s="24"/>
      <c r="M48" s="10" t="s">
        <v>101</v>
      </c>
      <c r="N48" s="66"/>
      <c r="O48" s="68"/>
      <c r="P48" s="31"/>
      <c r="Q48" s="11"/>
      <c r="R48" s="24"/>
      <c r="T48" s="10" t="s">
        <v>101</v>
      </c>
      <c r="U48" s="66"/>
      <c r="V48" s="68"/>
      <c r="W48" s="31"/>
      <c r="X48" s="11"/>
      <c r="Y48" s="24"/>
      <c r="AA48" s="10" t="s">
        <v>101</v>
      </c>
      <c r="AB48" s="66"/>
      <c r="AC48" s="68"/>
      <c r="AD48" s="31"/>
      <c r="AE48" s="11"/>
      <c r="AF48" s="24"/>
      <c r="AH48" s="10" t="s">
        <v>101</v>
      </c>
      <c r="AI48" s="66"/>
      <c r="AJ48" s="68"/>
      <c r="AK48" s="31"/>
      <c r="AL48" s="11"/>
      <c r="AM48" s="24"/>
    </row>
    <row r="49" spans="6:39" x14ac:dyDescent="0.35">
      <c r="F49" s="10" t="s">
        <v>102</v>
      </c>
      <c r="G49" s="66"/>
      <c r="H49" s="68"/>
      <c r="I49" s="30"/>
      <c r="J49" s="11"/>
      <c r="K49" s="24"/>
      <c r="M49" s="10" t="s">
        <v>102</v>
      </c>
      <c r="N49" s="66"/>
      <c r="O49" s="68"/>
      <c r="P49" s="31"/>
      <c r="Q49" s="11"/>
      <c r="R49" s="24"/>
      <c r="T49" s="10" t="s">
        <v>102</v>
      </c>
      <c r="U49" s="66"/>
      <c r="V49" s="68"/>
      <c r="W49" s="31"/>
      <c r="X49" s="11"/>
      <c r="Y49" s="24"/>
      <c r="AA49" s="10" t="s">
        <v>102</v>
      </c>
      <c r="AB49" s="66"/>
      <c r="AC49" s="68"/>
      <c r="AD49" s="31"/>
      <c r="AE49" s="11"/>
      <c r="AF49" s="24"/>
      <c r="AH49" s="10" t="s">
        <v>102</v>
      </c>
      <c r="AI49" s="66"/>
      <c r="AJ49" s="68"/>
      <c r="AK49" s="31"/>
      <c r="AL49" s="11"/>
      <c r="AM49" s="24"/>
    </row>
    <row r="50" spans="6:39" x14ac:dyDescent="0.35">
      <c r="F50" s="10" t="s">
        <v>103</v>
      </c>
      <c r="G50" s="66"/>
      <c r="H50" s="68"/>
      <c r="I50" s="30"/>
      <c r="J50" s="11"/>
      <c r="K50" s="24"/>
      <c r="M50" s="10" t="s">
        <v>103</v>
      </c>
      <c r="N50" s="66"/>
      <c r="O50" s="68"/>
      <c r="P50" s="31"/>
      <c r="Q50" s="11"/>
      <c r="R50" s="24"/>
      <c r="T50" s="10" t="s">
        <v>103</v>
      </c>
      <c r="U50" s="66"/>
      <c r="V50" s="68"/>
      <c r="W50" s="31"/>
      <c r="X50" s="11"/>
      <c r="Y50" s="24"/>
      <c r="AA50" s="10" t="s">
        <v>103</v>
      </c>
      <c r="AB50" s="66"/>
      <c r="AC50" s="68"/>
      <c r="AD50" s="31"/>
      <c r="AE50" s="11"/>
      <c r="AF50" s="24"/>
      <c r="AH50" s="10" t="s">
        <v>103</v>
      </c>
      <c r="AI50" s="66"/>
      <c r="AJ50" s="68"/>
      <c r="AK50" s="31"/>
      <c r="AL50" s="11"/>
      <c r="AM50" s="24"/>
    </row>
    <row r="51" spans="6:39" x14ac:dyDescent="0.35">
      <c r="F51" s="10" t="s">
        <v>104</v>
      </c>
      <c r="G51" s="66"/>
      <c r="H51" s="68"/>
      <c r="I51" s="30"/>
      <c r="J51" s="11"/>
      <c r="K51" s="24"/>
      <c r="M51" s="10" t="s">
        <v>104</v>
      </c>
      <c r="N51" s="66"/>
      <c r="O51" s="68"/>
      <c r="P51" s="31"/>
      <c r="Q51" s="11"/>
      <c r="R51" s="24"/>
      <c r="T51" s="10" t="s">
        <v>104</v>
      </c>
      <c r="U51" s="66"/>
      <c r="V51" s="68"/>
      <c r="W51" s="31"/>
      <c r="X51" s="11"/>
      <c r="Y51" s="24"/>
      <c r="AA51" s="10" t="s">
        <v>104</v>
      </c>
      <c r="AB51" s="66"/>
      <c r="AC51" s="68"/>
      <c r="AD51" s="31"/>
      <c r="AE51" s="11"/>
      <c r="AF51" s="24"/>
      <c r="AH51" s="10" t="s">
        <v>104</v>
      </c>
      <c r="AI51" s="66"/>
      <c r="AJ51" s="68"/>
      <c r="AK51" s="31"/>
      <c r="AL51" s="11"/>
      <c r="AM51" s="24"/>
    </row>
    <row r="52" spans="6:39" x14ac:dyDescent="0.35">
      <c r="F52" s="10" t="s">
        <v>105</v>
      </c>
      <c r="G52" s="66"/>
      <c r="H52" s="68"/>
      <c r="I52" s="30"/>
      <c r="J52" s="11"/>
      <c r="K52" s="25"/>
      <c r="M52" s="10" t="s">
        <v>105</v>
      </c>
      <c r="N52" s="66"/>
      <c r="O52" s="68"/>
      <c r="P52" s="31"/>
      <c r="Q52" s="11"/>
      <c r="R52" s="25"/>
      <c r="T52" s="10" t="s">
        <v>105</v>
      </c>
      <c r="U52" s="66"/>
      <c r="V52" s="68"/>
      <c r="W52" s="31"/>
      <c r="X52" s="11"/>
      <c r="Y52" s="25"/>
      <c r="AA52" s="10" t="s">
        <v>105</v>
      </c>
      <c r="AB52" s="66"/>
      <c r="AC52" s="68"/>
      <c r="AD52" s="31"/>
      <c r="AE52" s="11"/>
      <c r="AF52" s="25"/>
      <c r="AH52" s="10" t="s">
        <v>105</v>
      </c>
      <c r="AI52" s="66"/>
      <c r="AJ52" s="68"/>
      <c r="AK52" s="31"/>
      <c r="AL52" s="11"/>
      <c r="AM52" s="25"/>
    </row>
    <row r="53" spans="6:39" x14ac:dyDescent="0.35">
      <c r="K53" s="26">
        <f>SUM(K43:K52)</f>
        <v>0</v>
      </c>
      <c r="R53" s="26">
        <f>SUM(R43:R52)</f>
        <v>0</v>
      </c>
      <c r="Y53" s="26">
        <f>SUM(Y43:Y52)</f>
        <v>0</v>
      </c>
      <c r="AF53" s="26">
        <f>SUM(AF43:AF52)</f>
        <v>0</v>
      </c>
      <c r="AM53" s="26">
        <f>SUM(AM43:AM52)</f>
        <v>0</v>
      </c>
    </row>
    <row r="54" spans="6:39" x14ac:dyDescent="0.35">
      <c r="K54" s="22"/>
      <c r="R54" s="22"/>
      <c r="Y54" s="22"/>
      <c r="AF54" s="22"/>
      <c r="AM54" s="22"/>
    </row>
    <row r="55" spans="6:39" x14ac:dyDescent="0.35">
      <c r="J55" s="18" t="s">
        <v>112</v>
      </c>
      <c r="K55" s="23">
        <f>K53+K40+K32</f>
        <v>0</v>
      </c>
      <c r="Q55" s="18" t="s">
        <v>117</v>
      </c>
      <c r="R55" s="23">
        <f>SUM(R53+R40+R32)</f>
        <v>0</v>
      </c>
      <c r="X55" s="18" t="s">
        <v>121</v>
      </c>
      <c r="Y55" s="23">
        <f>Y53+Y40+Y32</f>
        <v>0</v>
      </c>
      <c r="AE55" s="18" t="s">
        <v>125</v>
      </c>
      <c r="AF55" s="23">
        <f>AF53+AF40+AF32</f>
        <v>0</v>
      </c>
      <c r="AL55" s="18" t="s">
        <v>129</v>
      </c>
      <c r="AM55" s="23">
        <f>AM53+AM40+AM32</f>
        <v>0</v>
      </c>
    </row>
    <row r="57" spans="6:39" x14ac:dyDescent="0.35">
      <c r="F57" s="9" t="s">
        <v>110</v>
      </c>
      <c r="G57" s="9"/>
      <c r="H57" s="9"/>
      <c r="I57" s="9"/>
      <c r="J57" s="9"/>
      <c r="K57" s="9"/>
      <c r="M57" s="9" t="s">
        <v>110</v>
      </c>
      <c r="N57" s="9"/>
      <c r="O57" s="9"/>
      <c r="P57" s="9"/>
      <c r="Q57" s="9"/>
      <c r="R57" s="9"/>
      <c r="T57" s="9" t="s">
        <v>110</v>
      </c>
      <c r="U57" s="9"/>
      <c r="V57" s="9"/>
      <c r="W57" s="9"/>
      <c r="X57" s="9"/>
      <c r="Y57" s="9"/>
      <c r="AA57" s="9" t="s">
        <v>110</v>
      </c>
      <c r="AB57" s="9"/>
      <c r="AC57" s="9"/>
      <c r="AD57" s="9"/>
      <c r="AE57" s="9"/>
      <c r="AF57" s="9"/>
      <c r="AH57" s="9" t="s">
        <v>110</v>
      </c>
      <c r="AI57" s="9"/>
      <c r="AJ57" s="9"/>
      <c r="AK57" s="9"/>
      <c r="AL57" s="9"/>
      <c r="AM57" s="9"/>
    </row>
    <row r="58" spans="6:39" x14ac:dyDescent="0.35">
      <c r="F58" s="14" t="s">
        <v>111</v>
      </c>
      <c r="G58" s="69" t="s">
        <v>106</v>
      </c>
      <c r="H58" s="70"/>
      <c r="I58" s="70"/>
      <c r="J58" s="71"/>
      <c r="K58" s="12" t="s">
        <v>107</v>
      </c>
      <c r="M58" s="14" t="s">
        <v>111</v>
      </c>
      <c r="N58" s="69" t="s">
        <v>106</v>
      </c>
      <c r="O58" s="70"/>
      <c r="P58" s="70"/>
      <c r="Q58" s="71"/>
      <c r="R58" s="12" t="s">
        <v>107</v>
      </c>
      <c r="T58" s="14" t="s">
        <v>111</v>
      </c>
      <c r="U58" s="69" t="s">
        <v>106</v>
      </c>
      <c r="V58" s="70"/>
      <c r="W58" s="70"/>
      <c r="X58" s="71"/>
      <c r="Y58" s="12" t="s">
        <v>107</v>
      </c>
      <c r="AA58" s="14" t="s">
        <v>111</v>
      </c>
      <c r="AB58" s="69" t="s">
        <v>106</v>
      </c>
      <c r="AC58" s="70"/>
      <c r="AD58" s="70"/>
      <c r="AE58" s="71"/>
      <c r="AF58" s="12" t="s">
        <v>107</v>
      </c>
      <c r="AH58" s="14" t="s">
        <v>111</v>
      </c>
      <c r="AI58" s="69" t="s">
        <v>106</v>
      </c>
      <c r="AJ58" s="70"/>
      <c r="AK58" s="70"/>
      <c r="AL58" s="71"/>
      <c r="AM58" s="12" t="s">
        <v>107</v>
      </c>
    </row>
    <row r="59" spans="6:39" x14ac:dyDescent="0.35">
      <c r="F59" s="10" t="s">
        <v>96</v>
      </c>
      <c r="G59" s="66"/>
      <c r="H59" s="67"/>
      <c r="I59" s="67"/>
      <c r="J59" s="68"/>
      <c r="K59" s="24"/>
      <c r="M59" s="10" t="s">
        <v>96</v>
      </c>
      <c r="N59" s="66"/>
      <c r="O59" s="67"/>
      <c r="P59" s="67"/>
      <c r="Q59" s="68"/>
      <c r="R59" s="24"/>
      <c r="T59" s="10" t="s">
        <v>96</v>
      </c>
      <c r="U59" s="66"/>
      <c r="V59" s="67"/>
      <c r="W59" s="67"/>
      <c r="X59" s="68"/>
      <c r="Y59" s="24"/>
      <c r="AA59" s="10" t="s">
        <v>96</v>
      </c>
      <c r="AB59" s="66"/>
      <c r="AC59" s="67"/>
      <c r="AD59" s="67"/>
      <c r="AE59" s="68"/>
      <c r="AF59" s="24"/>
      <c r="AH59" s="10" t="s">
        <v>96</v>
      </c>
      <c r="AI59" s="66"/>
      <c r="AJ59" s="67"/>
      <c r="AK59" s="67"/>
      <c r="AL59" s="68"/>
      <c r="AM59" s="24"/>
    </row>
    <row r="60" spans="6:39" x14ac:dyDescent="0.35">
      <c r="F60" s="10" t="s">
        <v>97</v>
      </c>
      <c r="G60" s="66"/>
      <c r="H60" s="67"/>
      <c r="I60" s="67"/>
      <c r="J60" s="68"/>
      <c r="K60" s="24"/>
      <c r="M60" s="10" t="s">
        <v>97</v>
      </c>
      <c r="N60" s="66"/>
      <c r="O60" s="67"/>
      <c r="P60" s="67"/>
      <c r="Q60" s="68"/>
      <c r="R60" s="24"/>
      <c r="T60" s="10" t="s">
        <v>97</v>
      </c>
      <c r="U60" s="66"/>
      <c r="V60" s="67"/>
      <c r="W60" s="67"/>
      <c r="X60" s="68"/>
      <c r="Y60" s="24"/>
      <c r="AA60" s="10" t="s">
        <v>97</v>
      </c>
      <c r="AB60" s="66"/>
      <c r="AC60" s="67"/>
      <c r="AD60" s="67"/>
      <c r="AE60" s="68"/>
      <c r="AF60" s="24"/>
      <c r="AH60" s="10" t="s">
        <v>97</v>
      </c>
      <c r="AI60" s="66"/>
      <c r="AJ60" s="67"/>
      <c r="AK60" s="67"/>
      <c r="AL60" s="68"/>
      <c r="AM60" s="24"/>
    </row>
    <row r="61" spans="6:39" x14ac:dyDescent="0.35">
      <c r="F61" s="10" t="s">
        <v>98</v>
      </c>
      <c r="G61" s="66"/>
      <c r="H61" s="67"/>
      <c r="I61" s="67"/>
      <c r="J61" s="68"/>
      <c r="K61" s="24"/>
      <c r="M61" s="10" t="s">
        <v>98</v>
      </c>
      <c r="N61" s="66"/>
      <c r="O61" s="67"/>
      <c r="P61" s="67"/>
      <c r="Q61" s="68"/>
      <c r="R61" s="24"/>
      <c r="T61" s="10" t="s">
        <v>98</v>
      </c>
      <c r="U61" s="66"/>
      <c r="V61" s="67"/>
      <c r="W61" s="67"/>
      <c r="X61" s="68"/>
      <c r="Y61" s="24"/>
      <c r="AA61" s="10" t="s">
        <v>98</v>
      </c>
      <c r="AB61" s="66"/>
      <c r="AC61" s="67"/>
      <c r="AD61" s="67"/>
      <c r="AE61" s="68"/>
      <c r="AF61" s="24"/>
      <c r="AH61" s="10" t="s">
        <v>98</v>
      </c>
      <c r="AI61" s="66"/>
      <c r="AJ61" s="67"/>
      <c r="AK61" s="67"/>
      <c r="AL61" s="68"/>
      <c r="AM61" s="24"/>
    </row>
    <row r="62" spans="6:39" x14ac:dyDescent="0.35">
      <c r="F62" s="10" t="s">
        <v>99</v>
      </c>
      <c r="G62" s="66"/>
      <c r="H62" s="67"/>
      <c r="I62" s="67"/>
      <c r="J62" s="68"/>
      <c r="K62" s="24"/>
      <c r="M62" s="10" t="s">
        <v>99</v>
      </c>
      <c r="N62" s="66"/>
      <c r="O62" s="67"/>
      <c r="P62" s="67"/>
      <c r="Q62" s="68"/>
      <c r="R62" s="24"/>
      <c r="T62" s="10" t="s">
        <v>99</v>
      </c>
      <c r="U62" s="66"/>
      <c r="V62" s="67"/>
      <c r="W62" s="67"/>
      <c r="X62" s="68"/>
      <c r="Y62" s="24"/>
      <c r="AA62" s="10" t="s">
        <v>99</v>
      </c>
      <c r="AB62" s="66"/>
      <c r="AC62" s="67"/>
      <c r="AD62" s="67"/>
      <c r="AE62" s="68"/>
      <c r="AF62" s="24"/>
      <c r="AH62" s="10" t="s">
        <v>99</v>
      </c>
      <c r="AI62" s="66"/>
      <c r="AJ62" s="67"/>
      <c r="AK62" s="67"/>
      <c r="AL62" s="68"/>
      <c r="AM62" s="24"/>
    </row>
    <row r="63" spans="6:39" x14ac:dyDescent="0.35">
      <c r="F63" s="10" t="s">
        <v>100</v>
      </c>
      <c r="G63" s="66"/>
      <c r="H63" s="67"/>
      <c r="I63" s="67"/>
      <c r="J63" s="68"/>
      <c r="K63" s="24"/>
      <c r="M63" s="10" t="s">
        <v>100</v>
      </c>
      <c r="N63" s="66"/>
      <c r="O63" s="67"/>
      <c r="P63" s="67"/>
      <c r="Q63" s="68"/>
      <c r="R63" s="24"/>
      <c r="T63" s="10" t="s">
        <v>100</v>
      </c>
      <c r="U63" s="66"/>
      <c r="V63" s="67"/>
      <c r="W63" s="67"/>
      <c r="X63" s="68"/>
      <c r="Y63" s="24"/>
      <c r="AA63" s="10" t="s">
        <v>100</v>
      </c>
      <c r="AB63" s="66"/>
      <c r="AC63" s="67"/>
      <c r="AD63" s="67"/>
      <c r="AE63" s="68"/>
      <c r="AF63" s="24"/>
      <c r="AH63" s="10" t="s">
        <v>100</v>
      </c>
      <c r="AI63" s="66"/>
      <c r="AJ63" s="67"/>
      <c r="AK63" s="67"/>
      <c r="AL63" s="68"/>
      <c r="AM63" s="24"/>
    </row>
    <row r="64" spans="6:39" x14ac:dyDescent="0.35">
      <c r="K64" s="26">
        <f>SUM(K59:K63)</f>
        <v>0</v>
      </c>
      <c r="R64" s="26">
        <f>SUM(R59:R63)</f>
        <v>0</v>
      </c>
      <c r="Y64" s="26">
        <f>SUM(Y59:Y63)</f>
        <v>0</v>
      </c>
      <c r="AF64" s="26">
        <f>SUM(AF59:AF63)</f>
        <v>0</v>
      </c>
      <c r="AM64" s="26">
        <f>SUM(AM59:AM63)</f>
        <v>0</v>
      </c>
    </row>
    <row r="65" spans="6:39" x14ac:dyDescent="0.35">
      <c r="K65" s="22"/>
      <c r="R65" s="22"/>
      <c r="Y65" s="22"/>
      <c r="AF65" s="22"/>
      <c r="AM65" s="22"/>
    </row>
    <row r="66" spans="6:39" x14ac:dyDescent="0.35">
      <c r="J66" s="18" t="s">
        <v>113</v>
      </c>
      <c r="K66" s="23">
        <f>K64</f>
        <v>0</v>
      </c>
      <c r="Q66" s="18" t="s">
        <v>118</v>
      </c>
      <c r="R66" s="23">
        <f>R64</f>
        <v>0</v>
      </c>
      <c r="X66" s="18" t="s">
        <v>122</v>
      </c>
      <c r="Y66" s="23">
        <f>Y64</f>
        <v>0</v>
      </c>
      <c r="AE66" s="18" t="s">
        <v>126</v>
      </c>
      <c r="AF66" s="23">
        <f>AF64</f>
        <v>0</v>
      </c>
      <c r="AL66" s="18" t="s">
        <v>130</v>
      </c>
      <c r="AM66" s="23">
        <f>AM64</f>
        <v>0</v>
      </c>
    </row>
    <row r="67" spans="6:39" x14ac:dyDescent="0.35">
      <c r="K67" s="22"/>
      <c r="R67" s="22"/>
      <c r="Y67" s="22"/>
      <c r="AF67" s="22"/>
      <c r="AM67" s="22"/>
    </row>
    <row r="68" spans="6:39" ht="15.5" x14ac:dyDescent="0.35">
      <c r="F68" s="8"/>
      <c r="G68" s="8"/>
      <c r="H68" s="8"/>
      <c r="I68" s="8"/>
      <c r="J68" s="17" t="s">
        <v>58</v>
      </c>
      <c r="K68" s="19">
        <f>K66+K55+K18</f>
        <v>0</v>
      </c>
      <c r="M68" s="8"/>
      <c r="N68" s="8"/>
      <c r="O68" s="8"/>
      <c r="P68" s="8"/>
      <c r="Q68" s="17" t="s">
        <v>115</v>
      </c>
      <c r="R68" s="19">
        <f>R66+R55+R18</f>
        <v>0</v>
      </c>
      <c r="T68" s="8"/>
      <c r="U68" s="8"/>
      <c r="V68" s="8"/>
      <c r="W68" s="8"/>
      <c r="X68" s="17" t="s">
        <v>119</v>
      </c>
      <c r="Y68" s="19">
        <f>Y66+Y55+Y18</f>
        <v>0</v>
      </c>
      <c r="AA68" s="8"/>
      <c r="AB68" s="8"/>
      <c r="AC68" s="8"/>
      <c r="AD68" s="8"/>
      <c r="AE68" s="17" t="s">
        <v>123</v>
      </c>
      <c r="AF68" s="19">
        <f>AF66+AF55+AF18</f>
        <v>0</v>
      </c>
      <c r="AH68" s="8"/>
      <c r="AI68" s="8"/>
      <c r="AJ68" s="8"/>
      <c r="AK68" s="8"/>
      <c r="AL68" s="17" t="s">
        <v>127</v>
      </c>
      <c r="AM68" s="19">
        <f>AM66+AM55+AM18</f>
        <v>0</v>
      </c>
    </row>
  </sheetData>
  <dataConsolidate/>
  <mergeCells count="310">
    <mergeCell ref="G8:H8"/>
    <mergeCell ref="G9:H9"/>
    <mergeCell ref="G10:H10"/>
    <mergeCell ref="G11:H11"/>
    <mergeCell ref="G12:H12"/>
    <mergeCell ref="G7:H7"/>
    <mergeCell ref="I7:J7"/>
    <mergeCell ref="I8:J8"/>
    <mergeCell ref="I9:J9"/>
    <mergeCell ref="I10:J10"/>
    <mergeCell ref="I11:J11"/>
    <mergeCell ref="I12:J12"/>
    <mergeCell ref="I18:J18"/>
    <mergeCell ref="G21:H21"/>
    <mergeCell ref="I21:J21"/>
    <mergeCell ref="G22:H22"/>
    <mergeCell ref="I22:J22"/>
    <mergeCell ref="I13:J13"/>
    <mergeCell ref="I14:J14"/>
    <mergeCell ref="I15:J15"/>
    <mergeCell ref="I16:J16"/>
    <mergeCell ref="I17:J17"/>
    <mergeCell ref="G17:H17"/>
    <mergeCell ref="G13:H13"/>
    <mergeCell ref="G14:H14"/>
    <mergeCell ref="G15:H15"/>
    <mergeCell ref="G16:H16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45:H45"/>
    <mergeCell ref="G46:H46"/>
    <mergeCell ref="G47:H47"/>
    <mergeCell ref="G42:H42"/>
    <mergeCell ref="G43:H43"/>
    <mergeCell ref="G44:H44"/>
    <mergeCell ref="G29:H29"/>
    <mergeCell ref="I29:J29"/>
    <mergeCell ref="G30:H30"/>
    <mergeCell ref="I30:J30"/>
    <mergeCell ref="G31:H31"/>
    <mergeCell ref="I31:J31"/>
    <mergeCell ref="G61:J61"/>
    <mergeCell ref="G62:J62"/>
    <mergeCell ref="G63:J63"/>
    <mergeCell ref="G58:J58"/>
    <mergeCell ref="G59:J59"/>
    <mergeCell ref="G60:J60"/>
    <mergeCell ref="G51:H51"/>
    <mergeCell ref="G52:H52"/>
    <mergeCell ref="G48:H48"/>
    <mergeCell ref="G49:H49"/>
    <mergeCell ref="G50:H50"/>
    <mergeCell ref="N10:O10"/>
    <mergeCell ref="P10:Q10"/>
    <mergeCell ref="N11:O11"/>
    <mergeCell ref="P11:Q11"/>
    <mergeCell ref="N12:O12"/>
    <mergeCell ref="P12:Q12"/>
    <mergeCell ref="N7:O7"/>
    <mergeCell ref="P7:Q7"/>
    <mergeCell ref="N8:O8"/>
    <mergeCell ref="P8:Q8"/>
    <mergeCell ref="N9:O9"/>
    <mergeCell ref="P9:Q9"/>
    <mergeCell ref="N16:O16"/>
    <mergeCell ref="P16:Q16"/>
    <mergeCell ref="N17:O17"/>
    <mergeCell ref="P17:Q17"/>
    <mergeCell ref="P18:Q18"/>
    <mergeCell ref="N13:O13"/>
    <mergeCell ref="P13:Q13"/>
    <mergeCell ref="N14:O14"/>
    <mergeCell ref="P14:Q14"/>
    <mergeCell ref="N15:O15"/>
    <mergeCell ref="P15:Q15"/>
    <mergeCell ref="N24:O24"/>
    <mergeCell ref="P24:Q24"/>
    <mergeCell ref="N25:O25"/>
    <mergeCell ref="P25:Q25"/>
    <mergeCell ref="N26:O26"/>
    <mergeCell ref="P26:Q26"/>
    <mergeCell ref="N21:O21"/>
    <mergeCell ref="P21:Q21"/>
    <mergeCell ref="N22:O22"/>
    <mergeCell ref="P22:Q22"/>
    <mergeCell ref="N23:O23"/>
    <mergeCell ref="P23:Q23"/>
    <mergeCell ref="N30:O30"/>
    <mergeCell ref="P30:Q30"/>
    <mergeCell ref="N31:O31"/>
    <mergeCell ref="P31:Q31"/>
    <mergeCell ref="N42:O42"/>
    <mergeCell ref="N27:O27"/>
    <mergeCell ref="P27:Q27"/>
    <mergeCell ref="N28:O28"/>
    <mergeCell ref="P28:Q28"/>
    <mergeCell ref="N29:O29"/>
    <mergeCell ref="P29:Q29"/>
    <mergeCell ref="N61:Q61"/>
    <mergeCell ref="N62:Q62"/>
    <mergeCell ref="N48:O48"/>
    <mergeCell ref="N49:O49"/>
    <mergeCell ref="N50:O50"/>
    <mergeCell ref="N51:O51"/>
    <mergeCell ref="N52:O52"/>
    <mergeCell ref="N43:O43"/>
    <mergeCell ref="N44:O44"/>
    <mergeCell ref="N45:O45"/>
    <mergeCell ref="N46:O46"/>
    <mergeCell ref="N47:O47"/>
    <mergeCell ref="W14:X14"/>
    <mergeCell ref="U15:V15"/>
    <mergeCell ref="W15:X15"/>
    <mergeCell ref="U16:V16"/>
    <mergeCell ref="W16:X16"/>
    <mergeCell ref="N63:Q63"/>
    <mergeCell ref="U7:V7"/>
    <mergeCell ref="W7:X7"/>
    <mergeCell ref="U8:V8"/>
    <mergeCell ref="W8:X8"/>
    <mergeCell ref="U9:V9"/>
    <mergeCell ref="W9:X9"/>
    <mergeCell ref="U10:V10"/>
    <mergeCell ref="W10:X10"/>
    <mergeCell ref="U11:V11"/>
    <mergeCell ref="W11:X11"/>
    <mergeCell ref="U12:V12"/>
    <mergeCell ref="W12:X12"/>
    <mergeCell ref="U13:V13"/>
    <mergeCell ref="W13:X13"/>
    <mergeCell ref="U14:V14"/>
    <mergeCell ref="N58:Q58"/>
    <mergeCell ref="N59:Q59"/>
    <mergeCell ref="N60:Q60"/>
    <mergeCell ref="U22:V22"/>
    <mergeCell ref="W22:X22"/>
    <mergeCell ref="U23:V23"/>
    <mergeCell ref="W23:X23"/>
    <mergeCell ref="U24:V24"/>
    <mergeCell ref="W24:X24"/>
    <mergeCell ref="U17:V17"/>
    <mergeCell ref="W17:X17"/>
    <mergeCell ref="W18:X18"/>
    <mergeCell ref="U21:V21"/>
    <mergeCell ref="W21:X21"/>
    <mergeCell ref="U28:V28"/>
    <mergeCell ref="W28:X28"/>
    <mergeCell ref="U29:V29"/>
    <mergeCell ref="W29:X29"/>
    <mergeCell ref="U30:V30"/>
    <mergeCell ref="W30:X30"/>
    <mergeCell ref="U25:V25"/>
    <mergeCell ref="W25:X25"/>
    <mergeCell ref="U26:V26"/>
    <mergeCell ref="W26:X26"/>
    <mergeCell ref="U27:V27"/>
    <mergeCell ref="W27:X27"/>
    <mergeCell ref="U58:X58"/>
    <mergeCell ref="U59:X59"/>
    <mergeCell ref="U45:V45"/>
    <mergeCell ref="U46:V46"/>
    <mergeCell ref="U47:V47"/>
    <mergeCell ref="U48:V48"/>
    <mergeCell ref="U49:V49"/>
    <mergeCell ref="U31:V31"/>
    <mergeCell ref="W31:X31"/>
    <mergeCell ref="U42:V42"/>
    <mergeCell ref="U43:V43"/>
    <mergeCell ref="U44:V44"/>
    <mergeCell ref="AD7:AE7"/>
    <mergeCell ref="AB8:AC8"/>
    <mergeCell ref="AD8:AE8"/>
    <mergeCell ref="AB9:AC9"/>
    <mergeCell ref="AD9:AE9"/>
    <mergeCell ref="U60:X60"/>
    <mergeCell ref="U61:X61"/>
    <mergeCell ref="U62:X62"/>
    <mergeCell ref="U63:X63"/>
    <mergeCell ref="AB7:AC7"/>
    <mergeCell ref="AB10:AC10"/>
    <mergeCell ref="AB13:AC13"/>
    <mergeCell ref="AB16:AC16"/>
    <mergeCell ref="AB22:AC22"/>
    <mergeCell ref="AB25:AC25"/>
    <mergeCell ref="AB28:AC28"/>
    <mergeCell ref="AB31:AC31"/>
    <mergeCell ref="AB46:AC46"/>
    <mergeCell ref="AB47:AC47"/>
    <mergeCell ref="AB48:AC48"/>
    <mergeCell ref="AB49:AC49"/>
    <mergeCell ref="U50:V50"/>
    <mergeCell ref="U51:V51"/>
    <mergeCell ref="U52:V52"/>
    <mergeCell ref="AD13:AE13"/>
    <mergeCell ref="AB14:AC14"/>
    <mergeCell ref="AD14:AE14"/>
    <mergeCell ref="AB15:AC15"/>
    <mergeCell ref="AD15:AE15"/>
    <mergeCell ref="AD10:AE10"/>
    <mergeCell ref="AB11:AC11"/>
    <mergeCell ref="AD11:AE11"/>
    <mergeCell ref="AB12:AC12"/>
    <mergeCell ref="AD12:AE12"/>
    <mergeCell ref="AD22:AE22"/>
    <mergeCell ref="AB23:AC23"/>
    <mergeCell ref="AD23:AE23"/>
    <mergeCell ref="AB24:AC24"/>
    <mergeCell ref="AD24:AE24"/>
    <mergeCell ref="AD16:AE16"/>
    <mergeCell ref="AB17:AC17"/>
    <mergeCell ref="AD17:AE17"/>
    <mergeCell ref="AD18:AE18"/>
    <mergeCell ref="AB21:AC21"/>
    <mergeCell ref="AD21:AE21"/>
    <mergeCell ref="AB44:AC44"/>
    <mergeCell ref="AB45:AC45"/>
    <mergeCell ref="AD28:AE28"/>
    <mergeCell ref="AB29:AC29"/>
    <mergeCell ref="AD29:AE29"/>
    <mergeCell ref="AB30:AC30"/>
    <mergeCell ref="AD30:AE30"/>
    <mergeCell ref="AD25:AE25"/>
    <mergeCell ref="AB26:AC26"/>
    <mergeCell ref="AD26:AE26"/>
    <mergeCell ref="AB27:AC27"/>
    <mergeCell ref="AD27:AE27"/>
    <mergeCell ref="AB60:AE60"/>
    <mergeCell ref="AB61:AE61"/>
    <mergeCell ref="AB62:AE62"/>
    <mergeCell ref="AB63:AE63"/>
    <mergeCell ref="AI7:AJ7"/>
    <mergeCell ref="AI10:AJ10"/>
    <mergeCell ref="AI13:AJ13"/>
    <mergeCell ref="AI16:AJ16"/>
    <mergeCell ref="AI22:AJ22"/>
    <mergeCell ref="AI25:AJ25"/>
    <mergeCell ref="AI28:AJ28"/>
    <mergeCell ref="AI31:AJ31"/>
    <mergeCell ref="AI46:AJ46"/>
    <mergeCell ref="AI47:AJ47"/>
    <mergeCell ref="AI48:AJ48"/>
    <mergeCell ref="AI49:AJ49"/>
    <mergeCell ref="AB50:AC50"/>
    <mergeCell ref="AB51:AC51"/>
    <mergeCell ref="AB52:AC52"/>
    <mergeCell ref="AB58:AE58"/>
    <mergeCell ref="AB59:AE59"/>
    <mergeCell ref="AD31:AE31"/>
    <mergeCell ref="AB42:AC42"/>
    <mergeCell ref="AB43:AC43"/>
    <mergeCell ref="AK10:AL10"/>
    <mergeCell ref="AI11:AJ11"/>
    <mergeCell ref="AK11:AL11"/>
    <mergeCell ref="AI12:AJ12"/>
    <mergeCell ref="AK12:AL12"/>
    <mergeCell ref="AK7:AL7"/>
    <mergeCell ref="AI8:AJ8"/>
    <mergeCell ref="AK8:AL8"/>
    <mergeCell ref="AI9:AJ9"/>
    <mergeCell ref="AK9:AL9"/>
    <mergeCell ref="AK16:AL16"/>
    <mergeCell ref="AI17:AJ17"/>
    <mergeCell ref="AK17:AL17"/>
    <mergeCell ref="AK18:AL18"/>
    <mergeCell ref="AI21:AJ21"/>
    <mergeCell ref="AK21:AL21"/>
    <mergeCell ref="AK13:AL13"/>
    <mergeCell ref="AI14:AJ14"/>
    <mergeCell ref="AK14:AL14"/>
    <mergeCell ref="AI15:AJ15"/>
    <mergeCell ref="AK15:AL15"/>
    <mergeCell ref="AK25:AL25"/>
    <mergeCell ref="AI26:AJ26"/>
    <mergeCell ref="AK26:AL26"/>
    <mergeCell ref="AI27:AJ27"/>
    <mergeCell ref="AK27:AL27"/>
    <mergeCell ref="AK22:AL22"/>
    <mergeCell ref="AI23:AJ23"/>
    <mergeCell ref="AK23:AL23"/>
    <mergeCell ref="AI24:AJ24"/>
    <mergeCell ref="AK24:AL24"/>
    <mergeCell ref="AK31:AL31"/>
    <mergeCell ref="AI42:AJ42"/>
    <mergeCell ref="AI43:AJ43"/>
    <mergeCell ref="AI44:AJ44"/>
    <mergeCell ref="AI45:AJ45"/>
    <mergeCell ref="AK28:AL28"/>
    <mergeCell ref="AI29:AJ29"/>
    <mergeCell ref="AK29:AL29"/>
    <mergeCell ref="AI30:AJ30"/>
    <mergeCell ref="AK30:AL30"/>
    <mergeCell ref="AI60:AL60"/>
    <mergeCell ref="AI61:AL61"/>
    <mergeCell ref="AI62:AL62"/>
    <mergeCell ref="AI63:AL63"/>
    <mergeCell ref="AI50:AJ50"/>
    <mergeCell ref="AI51:AJ51"/>
    <mergeCell ref="AI52:AJ52"/>
    <mergeCell ref="AI58:AL58"/>
    <mergeCell ref="AI59:AL59"/>
  </mergeCells>
  <dataValidations count="27">
    <dataValidation type="list" allowBlank="1" showInputMessage="1" showErrorMessage="1" sqref="G8:H17 G22:H31 N8:O17 N22:O31 U8:V17 U22:V31 AB8:AC17 AB22:AC31 AI8:AJ17 AI22:AJ31" xr:uid="{00000000-0002-0000-0100-000000000000}">
      <formula1>PSPLevels</formula1>
    </dataValidation>
    <dataValidation type="list" allowBlank="1" showInputMessage="1" showErrorMessage="1" sqref="G35:G39 N35:N39 U35:U39 AB35:AB39 AI35:AI39" xr:uid="{00000000-0002-0000-0100-000001000000}">
      <formula1>Type_of_Appt</formula1>
    </dataValidation>
    <dataValidation type="list" allowBlank="1" showInputMessage="1" showErrorMessage="1" sqref="H35" xr:uid="{00000000-0002-0000-0100-000002000000}">
      <formula1>INDIRECT($G$35)</formula1>
    </dataValidation>
    <dataValidation type="list" allowBlank="1" showInputMessage="1" showErrorMessage="1" sqref="H36" xr:uid="{00000000-0002-0000-0100-000003000000}">
      <formula1>INDIRECT($G$36)</formula1>
    </dataValidation>
    <dataValidation type="list" allowBlank="1" showInputMessage="1" showErrorMessage="1" sqref="H37" xr:uid="{00000000-0002-0000-0100-000004000000}">
      <formula1>INDIRECT($G$37)</formula1>
    </dataValidation>
    <dataValidation type="list" allowBlank="1" showInputMessage="1" showErrorMessage="1" sqref="H38" xr:uid="{00000000-0002-0000-0100-000005000000}">
      <formula1>INDIRECT($G$38)</formula1>
    </dataValidation>
    <dataValidation type="list" allowBlank="1" showInputMessage="1" showErrorMessage="1" sqref="H39" xr:uid="{00000000-0002-0000-0100-000006000000}">
      <formula1>INDIRECT($G$39)</formula1>
    </dataValidation>
    <dataValidation type="list" allowBlank="1" showInputMessage="1" showErrorMessage="1" sqref="O35" xr:uid="{00000000-0002-0000-0100-000007000000}">
      <formula1>INDIRECT($N$35)</formula1>
    </dataValidation>
    <dataValidation type="list" allowBlank="1" showInputMessage="1" showErrorMessage="1" sqref="O36" xr:uid="{00000000-0002-0000-0100-000008000000}">
      <formula1>INDIRECT($N$36)</formula1>
    </dataValidation>
    <dataValidation type="list" allowBlank="1" showInputMessage="1" showErrorMessage="1" sqref="O37" xr:uid="{00000000-0002-0000-0100-000009000000}">
      <formula1>INDIRECT($N$37)</formula1>
    </dataValidation>
    <dataValidation type="list" allowBlank="1" showInputMessage="1" showErrorMessage="1" sqref="O38" xr:uid="{00000000-0002-0000-0100-00000A000000}">
      <formula1>INDIRECT($N$38)</formula1>
    </dataValidation>
    <dataValidation type="list" allowBlank="1" showInputMessage="1" showErrorMessage="1" sqref="O39" xr:uid="{00000000-0002-0000-0100-00000B000000}">
      <formula1>INDIRECT($N$39)</formula1>
    </dataValidation>
    <dataValidation type="list" allowBlank="1" showInputMessage="1" showErrorMessage="1" sqref="V35" xr:uid="{00000000-0002-0000-0100-00000C000000}">
      <formula1>INDIRECT($U$35)</formula1>
    </dataValidation>
    <dataValidation type="list" allowBlank="1" showInputMessage="1" showErrorMessage="1" sqref="V36" xr:uid="{00000000-0002-0000-0100-00000D000000}">
      <formula1>INDIRECT($U$36)</formula1>
    </dataValidation>
    <dataValidation type="list" allowBlank="1" showInputMessage="1" showErrorMessage="1" sqref="V37" xr:uid="{00000000-0002-0000-0100-00000E000000}">
      <formula1>INDIRECT($U$37)</formula1>
    </dataValidation>
    <dataValidation type="list" allowBlank="1" showInputMessage="1" showErrorMessage="1" sqref="V38" xr:uid="{00000000-0002-0000-0100-00000F000000}">
      <formula1>INDIRECT($U$38)</formula1>
    </dataValidation>
    <dataValidation type="list" allowBlank="1" showInputMessage="1" showErrorMessage="1" sqref="V39" xr:uid="{00000000-0002-0000-0100-000010000000}">
      <formula1>INDIRECT($U$39)</formula1>
    </dataValidation>
    <dataValidation type="list" allowBlank="1" showInputMessage="1" showErrorMessage="1" sqref="AC35" xr:uid="{00000000-0002-0000-0100-000011000000}">
      <formula1>INDIRECT($AB$35)</formula1>
    </dataValidation>
    <dataValidation type="list" allowBlank="1" showInputMessage="1" showErrorMessage="1" sqref="AC36" xr:uid="{00000000-0002-0000-0100-000012000000}">
      <formula1>INDIRECT($AB$36)</formula1>
    </dataValidation>
    <dataValidation type="list" allowBlank="1" showInputMessage="1" showErrorMessage="1" sqref="AC37" xr:uid="{00000000-0002-0000-0100-000013000000}">
      <formula1>INDIRECT($AB$37)</formula1>
    </dataValidation>
    <dataValidation type="list" allowBlank="1" showInputMessage="1" showErrorMessage="1" sqref="AC38" xr:uid="{00000000-0002-0000-0100-000014000000}">
      <formula1>INDIRECT($AB$38)</formula1>
    </dataValidation>
    <dataValidation type="list" allowBlank="1" showInputMessage="1" showErrorMessage="1" sqref="AC39" xr:uid="{00000000-0002-0000-0100-000015000000}">
      <formula1>INDIRECT($AB$39)</formula1>
    </dataValidation>
    <dataValidation type="list" allowBlank="1" showInputMessage="1" showErrorMessage="1" sqref="AJ35" xr:uid="{00000000-0002-0000-0100-000016000000}">
      <formula1>INDIRECT($AI$35)</formula1>
    </dataValidation>
    <dataValidation type="list" allowBlank="1" showInputMessage="1" showErrorMessage="1" sqref="AJ36" xr:uid="{00000000-0002-0000-0100-000017000000}">
      <formula1>INDIRECT($AI$36)</formula1>
    </dataValidation>
    <dataValidation type="list" allowBlank="1" showInputMessage="1" showErrorMessage="1" sqref="AJ37" xr:uid="{00000000-0002-0000-0100-000018000000}">
      <formula1>INDIRECT($AI$37)</formula1>
    </dataValidation>
    <dataValidation type="list" allowBlank="1" showInputMessage="1" showErrorMessage="1" sqref="AJ38" xr:uid="{00000000-0002-0000-0100-000019000000}">
      <formula1>INDIRECT($AI$38)</formula1>
    </dataValidation>
    <dataValidation type="list" allowBlank="1" showInputMessage="1" showErrorMessage="1" sqref="AJ39" xr:uid="{00000000-0002-0000-0100-00001A000000}">
      <formula1>INDIRECT($AI$39)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G6"/>
  <sheetViews>
    <sheetView tabSelected="1" workbookViewId="0">
      <selection activeCell="C13" sqref="C13"/>
    </sheetView>
  </sheetViews>
  <sheetFormatPr defaultRowHeight="14.5" x14ac:dyDescent="0.35"/>
  <cols>
    <col min="2" max="2" width="16.1796875" customWidth="1"/>
    <col min="3" max="3" width="109.7265625" customWidth="1"/>
  </cols>
  <sheetData>
    <row r="1" spans="1:7" x14ac:dyDescent="0.35">
      <c r="B1" s="7" t="s">
        <v>51</v>
      </c>
      <c r="C1" s="7" t="s">
        <v>52</v>
      </c>
    </row>
    <row r="2" spans="1:7" x14ac:dyDescent="0.35">
      <c r="A2" t="s">
        <v>131</v>
      </c>
      <c r="B2">
        <v>56772</v>
      </c>
      <c r="C2" s="6" t="s">
        <v>53</v>
      </c>
      <c r="G2" t="s">
        <v>143</v>
      </c>
    </row>
    <row r="3" spans="1:7" ht="29" x14ac:dyDescent="0.35">
      <c r="A3" t="s">
        <v>47</v>
      </c>
      <c r="B3">
        <v>70890</v>
      </c>
      <c r="C3" s="6" t="s">
        <v>54</v>
      </c>
      <c r="G3" t="s">
        <v>144</v>
      </c>
    </row>
    <row r="4" spans="1:7" ht="29" x14ac:dyDescent="0.35">
      <c r="A4" t="s">
        <v>48</v>
      </c>
      <c r="B4">
        <v>77950</v>
      </c>
      <c r="C4" s="6" t="s">
        <v>55</v>
      </c>
    </row>
    <row r="5" spans="1:7" ht="29" x14ac:dyDescent="0.35">
      <c r="A5" t="s">
        <v>49</v>
      </c>
      <c r="B5">
        <v>92070</v>
      </c>
      <c r="C5" s="6" t="s">
        <v>56</v>
      </c>
    </row>
    <row r="6" spans="1:7" ht="43.5" x14ac:dyDescent="0.35">
      <c r="A6" t="s">
        <v>50</v>
      </c>
      <c r="B6">
        <v>99129</v>
      </c>
      <c r="C6" s="6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G42"/>
  <sheetViews>
    <sheetView workbookViewId="0">
      <selection activeCell="M26" sqref="M26"/>
    </sheetView>
  </sheetViews>
  <sheetFormatPr defaultRowHeight="14.5" x14ac:dyDescent="0.35"/>
  <cols>
    <col min="2" max="2" width="16.453125" bestFit="1" customWidth="1"/>
    <col min="3" max="3" width="19" bestFit="1" customWidth="1"/>
    <col min="5" max="5" width="12" bestFit="1" customWidth="1"/>
    <col min="6" max="6" width="13.453125" bestFit="1" customWidth="1"/>
    <col min="7" max="7" width="49.26953125" bestFit="1" customWidth="1"/>
  </cols>
  <sheetData>
    <row r="1" spans="1:7" x14ac:dyDescent="0.35">
      <c r="A1" t="s">
        <v>4</v>
      </c>
      <c r="B1" t="s">
        <v>2</v>
      </c>
      <c r="C1" t="s">
        <v>3</v>
      </c>
      <c r="E1" t="s">
        <v>4</v>
      </c>
      <c r="F1" t="s">
        <v>5</v>
      </c>
      <c r="G1" t="s">
        <v>145</v>
      </c>
    </row>
    <row r="2" spans="1:7" x14ac:dyDescent="0.35">
      <c r="A2" t="s">
        <v>2</v>
      </c>
      <c r="B2" t="s">
        <v>6</v>
      </c>
      <c r="C2" t="s">
        <v>7</v>
      </c>
      <c r="E2" t="s">
        <v>2</v>
      </c>
      <c r="F2" t="s">
        <v>6</v>
      </c>
      <c r="G2" s="63">
        <v>50.52</v>
      </c>
    </row>
    <row r="3" spans="1:7" x14ac:dyDescent="0.35">
      <c r="A3" t="s">
        <v>3</v>
      </c>
      <c r="B3" t="s">
        <v>8</v>
      </c>
      <c r="C3" t="s">
        <v>9</v>
      </c>
      <c r="E3" t="s">
        <v>2</v>
      </c>
      <c r="F3" t="s">
        <v>8</v>
      </c>
      <c r="G3" s="63">
        <v>60.15</v>
      </c>
    </row>
    <row r="4" spans="1:7" x14ac:dyDescent="0.35">
      <c r="B4" t="s">
        <v>10</v>
      </c>
      <c r="C4" t="s">
        <v>11</v>
      </c>
      <c r="E4" t="s">
        <v>2</v>
      </c>
      <c r="F4" t="s">
        <v>10</v>
      </c>
      <c r="G4" s="63">
        <v>70.430000000000007</v>
      </c>
    </row>
    <row r="5" spans="1:7" x14ac:dyDescent="0.35">
      <c r="C5" t="s">
        <v>12</v>
      </c>
      <c r="E5" t="s">
        <v>3</v>
      </c>
      <c r="F5" t="s">
        <v>7</v>
      </c>
      <c r="G5" s="63">
        <v>36.102426999999999</v>
      </c>
    </row>
    <row r="6" spans="1:7" x14ac:dyDescent="0.35">
      <c r="C6" t="s">
        <v>13</v>
      </c>
      <c r="E6" t="s">
        <v>3</v>
      </c>
      <c r="F6" t="s">
        <v>9</v>
      </c>
      <c r="G6" s="63">
        <v>36.982973999999999</v>
      </c>
    </row>
    <row r="7" spans="1:7" x14ac:dyDescent="0.35">
      <c r="C7" t="s">
        <v>14</v>
      </c>
      <c r="E7" t="s">
        <v>3</v>
      </c>
      <c r="F7" t="s">
        <v>11</v>
      </c>
      <c r="G7" s="63">
        <v>38.340926000000003</v>
      </c>
    </row>
    <row r="8" spans="1:7" x14ac:dyDescent="0.35">
      <c r="C8" t="s">
        <v>15</v>
      </c>
      <c r="E8" t="s">
        <v>3</v>
      </c>
      <c r="F8" t="s">
        <v>12</v>
      </c>
      <c r="G8" s="63">
        <v>38.935030000000005</v>
      </c>
    </row>
    <row r="9" spans="1:7" x14ac:dyDescent="0.35">
      <c r="C9" t="s">
        <v>16</v>
      </c>
      <c r="E9" t="s">
        <v>3</v>
      </c>
      <c r="F9" t="s">
        <v>13</v>
      </c>
      <c r="G9" s="63">
        <v>39.815577000000005</v>
      </c>
    </row>
    <row r="10" spans="1:7" x14ac:dyDescent="0.35">
      <c r="C10" t="s">
        <v>17</v>
      </c>
      <c r="E10" t="s">
        <v>3</v>
      </c>
      <c r="F10" t="s">
        <v>14</v>
      </c>
      <c r="G10" s="63">
        <v>40.993175999999998</v>
      </c>
    </row>
    <row r="11" spans="1:7" x14ac:dyDescent="0.35">
      <c r="C11" t="s">
        <v>18</v>
      </c>
      <c r="E11" t="s">
        <v>3</v>
      </c>
      <c r="F11" t="s">
        <v>15</v>
      </c>
      <c r="G11" s="63">
        <v>40.876477000000008</v>
      </c>
    </row>
    <row r="12" spans="1:7" x14ac:dyDescent="0.35">
      <c r="C12" t="s">
        <v>19</v>
      </c>
      <c r="E12" t="s">
        <v>3</v>
      </c>
      <c r="F12" t="s">
        <v>16</v>
      </c>
      <c r="G12" s="63">
        <v>43.008886000000004</v>
      </c>
    </row>
    <row r="13" spans="1:7" x14ac:dyDescent="0.35">
      <c r="C13" t="s">
        <v>20</v>
      </c>
      <c r="E13" t="s">
        <v>3</v>
      </c>
      <c r="F13" t="s">
        <v>17</v>
      </c>
      <c r="G13" s="63">
        <v>45.130686000000004</v>
      </c>
    </row>
    <row r="14" spans="1:7" x14ac:dyDescent="0.35">
      <c r="C14" t="s">
        <v>21</v>
      </c>
      <c r="E14" t="s">
        <v>3</v>
      </c>
      <c r="F14" t="s">
        <v>18</v>
      </c>
      <c r="G14" s="63">
        <v>46.668991000000005</v>
      </c>
    </row>
    <row r="15" spans="1:7" x14ac:dyDescent="0.35">
      <c r="C15" t="s">
        <v>22</v>
      </c>
      <c r="E15" t="s">
        <v>3</v>
      </c>
      <c r="F15" t="s">
        <v>19</v>
      </c>
      <c r="G15" s="63">
        <v>47.082742000000003</v>
      </c>
    </row>
    <row r="16" spans="1:7" x14ac:dyDescent="0.35">
      <c r="C16" t="s">
        <v>23</v>
      </c>
      <c r="E16" t="s">
        <v>3</v>
      </c>
      <c r="F16" t="s">
        <v>20</v>
      </c>
      <c r="G16" s="63">
        <v>48.143642000000007</v>
      </c>
    </row>
    <row r="17" spans="3:7" x14ac:dyDescent="0.35">
      <c r="C17" t="s">
        <v>24</v>
      </c>
      <c r="E17" t="s">
        <v>3</v>
      </c>
      <c r="F17" t="s">
        <v>21</v>
      </c>
      <c r="G17" s="63">
        <v>50.742846999999998</v>
      </c>
    </row>
    <row r="18" spans="3:7" x14ac:dyDescent="0.35">
      <c r="C18" t="s">
        <v>25</v>
      </c>
      <c r="E18" t="s">
        <v>3</v>
      </c>
      <c r="F18" t="s">
        <v>22</v>
      </c>
      <c r="G18" s="63">
        <v>51.336951000000006</v>
      </c>
    </row>
    <row r="19" spans="3:7" x14ac:dyDescent="0.35">
      <c r="C19" t="s">
        <v>26</v>
      </c>
      <c r="E19" t="s">
        <v>3</v>
      </c>
      <c r="F19" t="s">
        <v>23</v>
      </c>
      <c r="G19" s="63">
        <v>53.819457</v>
      </c>
    </row>
    <row r="20" spans="3:7" x14ac:dyDescent="0.35">
      <c r="C20" t="s">
        <v>27</v>
      </c>
      <c r="E20" t="s">
        <v>3</v>
      </c>
      <c r="F20" t="s">
        <v>24</v>
      </c>
      <c r="G20" s="63">
        <v>56.482316000000004</v>
      </c>
    </row>
    <row r="21" spans="3:7" x14ac:dyDescent="0.35">
      <c r="C21" t="s">
        <v>28</v>
      </c>
      <c r="E21" t="s">
        <v>3</v>
      </c>
      <c r="F21" t="s">
        <v>25</v>
      </c>
      <c r="G21" s="63">
        <v>58.370718000000011</v>
      </c>
    </row>
    <row r="22" spans="3:7" x14ac:dyDescent="0.35">
      <c r="C22" t="s">
        <v>29</v>
      </c>
      <c r="E22" t="s">
        <v>3</v>
      </c>
      <c r="F22" t="s">
        <v>26</v>
      </c>
      <c r="G22" s="63">
        <v>59.134566000000007</v>
      </c>
    </row>
    <row r="23" spans="3:7" x14ac:dyDescent="0.35">
      <c r="C23" t="s">
        <v>30</v>
      </c>
      <c r="E23" t="s">
        <v>3</v>
      </c>
      <c r="F23" t="s">
        <v>27</v>
      </c>
      <c r="G23" s="63">
        <v>61.967168999999991</v>
      </c>
    </row>
    <row r="24" spans="3:7" x14ac:dyDescent="0.35">
      <c r="C24" t="s">
        <v>31</v>
      </c>
      <c r="E24" t="s">
        <v>3</v>
      </c>
      <c r="F24" t="s">
        <v>28</v>
      </c>
      <c r="G24" s="63">
        <v>65.277177000000009</v>
      </c>
    </row>
    <row r="25" spans="3:7" x14ac:dyDescent="0.35">
      <c r="C25" t="s">
        <v>32</v>
      </c>
      <c r="E25" t="s">
        <v>3</v>
      </c>
      <c r="F25" t="s">
        <v>29</v>
      </c>
      <c r="G25" s="63">
        <v>66.582083999999995</v>
      </c>
    </row>
    <row r="26" spans="3:7" x14ac:dyDescent="0.35">
      <c r="C26" t="s">
        <v>33</v>
      </c>
      <c r="E26" t="s">
        <v>3</v>
      </c>
      <c r="F26" t="s">
        <v>30</v>
      </c>
      <c r="G26" s="63">
        <v>68.703884000000016</v>
      </c>
    </row>
    <row r="27" spans="3:7" x14ac:dyDescent="0.35">
      <c r="C27" t="s">
        <v>34</v>
      </c>
      <c r="E27" t="s">
        <v>3</v>
      </c>
      <c r="F27" t="s">
        <v>31</v>
      </c>
      <c r="G27" s="63">
        <v>72.183636000000007</v>
      </c>
    </row>
    <row r="28" spans="3:7" x14ac:dyDescent="0.35">
      <c r="C28" t="s">
        <v>35</v>
      </c>
      <c r="E28" t="s">
        <v>3</v>
      </c>
      <c r="F28" t="s">
        <v>32</v>
      </c>
      <c r="G28" s="63">
        <v>73.127837000000014</v>
      </c>
    </row>
    <row r="29" spans="3:7" x14ac:dyDescent="0.35">
      <c r="C29" t="s">
        <v>36</v>
      </c>
      <c r="E29" t="s">
        <v>3</v>
      </c>
      <c r="F29" t="s">
        <v>33</v>
      </c>
      <c r="G29" s="63">
        <v>78.623299000000017</v>
      </c>
    </row>
    <row r="30" spans="3:7" x14ac:dyDescent="0.35">
      <c r="C30" t="s">
        <v>37</v>
      </c>
      <c r="E30" t="s">
        <v>3</v>
      </c>
      <c r="F30" t="s">
        <v>34</v>
      </c>
      <c r="G30" s="63">
        <v>81.371030000000005</v>
      </c>
    </row>
    <row r="31" spans="3:7" x14ac:dyDescent="0.35">
      <c r="C31" t="s">
        <v>38</v>
      </c>
      <c r="E31" t="s">
        <v>3</v>
      </c>
      <c r="F31" t="s">
        <v>35</v>
      </c>
      <c r="G31" s="63">
        <v>85.17966100000001</v>
      </c>
    </row>
    <row r="32" spans="3:7" x14ac:dyDescent="0.35">
      <c r="C32" t="s">
        <v>39</v>
      </c>
      <c r="E32" t="s">
        <v>3</v>
      </c>
      <c r="F32" t="s">
        <v>36</v>
      </c>
      <c r="G32" s="63">
        <v>89.964320000000001</v>
      </c>
    </row>
    <row r="33" spans="3:7" x14ac:dyDescent="0.35">
      <c r="C33" t="s">
        <v>40</v>
      </c>
      <c r="E33" t="s">
        <v>3</v>
      </c>
      <c r="F33" t="s">
        <v>37</v>
      </c>
      <c r="G33" s="63">
        <v>91.205573000000001</v>
      </c>
    </row>
    <row r="34" spans="3:7" x14ac:dyDescent="0.35">
      <c r="C34" t="s">
        <v>41</v>
      </c>
      <c r="E34" t="s">
        <v>3</v>
      </c>
      <c r="F34" t="s">
        <v>38</v>
      </c>
      <c r="G34" s="63">
        <v>97.231485000000006</v>
      </c>
    </row>
    <row r="35" spans="3:7" x14ac:dyDescent="0.35">
      <c r="C35" t="s">
        <v>42</v>
      </c>
      <c r="E35" t="s">
        <v>3</v>
      </c>
      <c r="F35" t="s">
        <v>39</v>
      </c>
      <c r="G35" s="63">
        <v>103.077044</v>
      </c>
    </row>
    <row r="36" spans="3:7" x14ac:dyDescent="0.35">
      <c r="C36" t="s">
        <v>43</v>
      </c>
      <c r="E36" t="s">
        <v>3</v>
      </c>
      <c r="F36" t="s">
        <v>40</v>
      </c>
      <c r="G36" s="63">
        <v>107.331253</v>
      </c>
    </row>
    <row r="37" spans="3:7" x14ac:dyDescent="0.35">
      <c r="C37" t="s">
        <v>44</v>
      </c>
      <c r="E37" t="s">
        <v>3</v>
      </c>
      <c r="F37" t="s">
        <v>41</v>
      </c>
      <c r="G37" s="63">
        <v>114.77877099999999</v>
      </c>
    </row>
    <row r="38" spans="3:7" x14ac:dyDescent="0.35">
      <c r="C38" t="s">
        <v>45</v>
      </c>
      <c r="E38" t="s">
        <v>3</v>
      </c>
      <c r="F38" t="s">
        <v>42</v>
      </c>
      <c r="G38" s="63">
        <v>121.15478</v>
      </c>
    </row>
    <row r="39" spans="3:7" x14ac:dyDescent="0.35">
      <c r="C39" t="s">
        <v>46</v>
      </c>
      <c r="E39" t="s">
        <v>3</v>
      </c>
      <c r="F39" t="s">
        <v>43</v>
      </c>
      <c r="G39" s="63">
        <v>128.41133600000001</v>
      </c>
    </row>
    <row r="40" spans="3:7" x14ac:dyDescent="0.35">
      <c r="E40" t="s">
        <v>3</v>
      </c>
      <c r="F40" t="s">
        <v>44</v>
      </c>
      <c r="G40" s="63">
        <v>134.08715100000001</v>
      </c>
    </row>
    <row r="41" spans="3:7" x14ac:dyDescent="0.35">
      <c r="E41" t="s">
        <v>3</v>
      </c>
      <c r="F41" t="s">
        <v>45</v>
      </c>
      <c r="G41" s="63">
        <v>142.76531300000002</v>
      </c>
    </row>
    <row r="42" spans="3:7" x14ac:dyDescent="0.35">
      <c r="E42" t="s">
        <v>3</v>
      </c>
      <c r="F42" t="s">
        <v>46</v>
      </c>
      <c r="G42" s="63">
        <v>152.68472799999998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Budget Summary</vt:lpstr>
      <vt:lpstr>2. NHMRC Budget Contribution</vt:lpstr>
      <vt:lpstr>3. PSP Rates</vt:lpstr>
      <vt:lpstr>4. MQ Casual Staff Rates</vt:lpstr>
      <vt:lpstr>Academic</vt:lpstr>
      <vt:lpstr>Academic_Professional</vt:lpstr>
      <vt:lpstr>Cash_InKind</vt:lpstr>
      <vt:lpstr>Casual_Academic</vt:lpstr>
      <vt:lpstr>Casual_Professional</vt:lpstr>
      <vt:lpstr>Professional</vt:lpstr>
      <vt:lpstr>PSPLevels</vt:lpstr>
      <vt:lpstr>Type_of_Appt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Bendall</dc:creator>
  <cp:lastModifiedBy>Ms Courtney Bendall</cp:lastModifiedBy>
  <cp:lastPrinted>2016-12-09T04:19:47Z</cp:lastPrinted>
  <dcterms:created xsi:type="dcterms:W3CDTF">2016-11-11T00:30:29Z</dcterms:created>
  <dcterms:modified xsi:type="dcterms:W3CDTF">2019-02-20T00:46:24Z</dcterms:modified>
</cp:coreProperties>
</file>